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koni\Downloads\"/>
    </mc:Choice>
  </mc:AlternateContent>
  <bookViews>
    <workbookView xWindow="0" yWindow="0" windowWidth="20520" windowHeight="9458"/>
  </bookViews>
  <sheets>
    <sheet name="入力フォーム" sheetId="9" r:id="rId1"/>
    <sheet name="申し込み用紙" sheetId="8" r:id="rId2"/>
    <sheet name="申込書サンプル" sheetId="6" r:id="rId3"/>
  </sheets>
  <definedNames>
    <definedName name="_xlnm.Print_Area" localSheetId="1">申し込み用紙!$A$1:$T$29</definedName>
    <definedName name="_xlnm.Print_Area" localSheetId="2">申込書サンプル!$A$1:$T$29</definedName>
    <definedName name="入力データ整理">#REF!</definedName>
  </definedNames>
  <calcPr calcId="152511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E221" i="9" l="1"/>
  <c r="O23" i="9"/>
  <c r="H9" i="8" s="1"/>
  <c r="O24" i="9"/>
  <c r="O22" i="9"/>
  <c r="F10" i="8"/>
  <c r="FD221" i="9"/>
  <c r="FC221" i="9"/>
  <c r="AH23" i="9"/>
  <c r="G23" i="9"/>
  <c r="FB221" i="9"/>
  <c r="FA221" i="9"/>
  <c r="EZ221" i="9"/>
  <c r="EY221" i="9"/>
  <c r="EX221" i="9"/>
  <c r="EW221" i="9"/>
  <c r="EV221" i="9"/>
  <c r="EU221" i="9"/>
  <c r="ET221" i="9"/>
  <c r="ES221" i="9"/>
  <c r="ER221" i="9"/>
  <c r="EQ221" i="9"/>
  <c r="EP221" i="9"/>
  <c r="EO221" i="9"/>
  <c r="EN221" i="9"/>
  <c r="EM221" i="9"/>
  <c r="EL221" i="9"/>
  <c r="EK221" i="9"/>
  <c r="EJ221" i="9"/>
  <c r="EI221" i="9"/>
  <c r="EH221" i="9"/>
  <c r="EG221" i="9"/>
  <c r="EF221" i="9"/>
  <c r="EE221" i="9"/>
  <c r="ED221" i="9"/>
  <c r="EC221" i="9"/>
  <c r="EB221" i="9"/>
  <c r="EA221" i="9"/>
  <c r="DZ221" i="9"/>
  <c r="DY221" i="9"/>
  <c r="DX221" i="9"/>
  <c r="DW221" i="9"/>
  <c r="DV221" i="9"/>
  <c r="DU221" i="9"/>
  <c r="DT221" i="9"/>
  <c r="DS221" i="9"/>
  <c r="DR221" i="9"/>
  <c r="DQ221" i="9"/>
  <c r="DP221" i="9"/>
  <c r="DO221" i="9"/>
  <c r="DN221" i="9"/>
  <c r="DM221" i="9"/>
  <c r="DL221" i="9"/>
  <c r="DK221" i="9"/>
  <c r="DJ221" i="9"/>
  <c r="DI221" i="9"/>
  <c r="DH221" i="9"/>
  <c r="DG221" i="9"/>
  <c r="DF221" i="9"/>
  <c r="DE221" i="9"/>
  <c r="DD221" i="9"/>
  <c r="DC221" i="9"/>
  <c r="DB221" i="9"/>
  <c r="DA221" i="9"/>
  <c r="CZ221" i="9"/>
  <c r="CY221" i="9"/>
  <c r="CX221" i="9"/>
  <c r="CW221" i="9"/>
  <c r="CV221" i="9"/>
  <c r="CU221" i="9"/>
  <c r="CT221" i="9"/>
  <c r="CS221" i="9"/>
  <c r="CR221" i="9"/>
  <c r="CQ221" i="9"/>
  <c r="CP221" i="9"/>
  <c r="CO221" i="9"/>
  <c r="CN221" i="9"/>
  <c r="CM221" i="9"/>
  <c r="CL221" i="9"/>
  <c r="CK221" i="9"/>
  <c r="CJ221" i="9"/>
  <c r="CI221" i="9"/>
  <c r="CH221" i="9"/>
  <c r="CG221" i="9"/>
  <c r="CF221" i="9"/>
  <c r="CE221" i="9"/>
  <c r="CD221" i="9"/>
  <c r="CC221" i="9"/>
  <c r="CB221" i="9"/>
  <c r="CA221" i="9"/>
  <c r="BZ221" i="9"/>
  <c r="BY221" i="9"/>
  <c r="BX221" i="9"/>
  <c r="BW221" i="9"/>
  <c r="BV221" i="9"/>
  <c r="BU221" i="9"/>
  <c r="BT221" i="9"/>
  <c r="BS221" i="9"/>
  <c r="BR221" i="9"/>
  <c r="BQ221" i="9"/>
  <c r="BP221" i="9"/>
  <c r="BO221" i="9"/>
  <c r="BN221" i="9"/>
  <c r="BM221" i="9"/>
  <c r="BL221" i="9"/>
  <c r="BK221" i="9"/>
  <c r="BJ221" i="9"/>
  <c r="BI221" i="9"/>
  <c r="BH221" i="9"/>
  <c r="BG221" i="9"/>
  <c r="BF221" i="9"/>
  <c r="BE221" i="9"/>
  <c r="BD221" i="9"/>
  <c r="BC221" i="9"/>
  <c r="BB221" i="9"/>
  <c r="BA221" i="9"/>
  <c r="AZ221" i="9"/>
  <c r="AY221" i="9"/>
  <c r="AX221" i="9"/>
  <c r="AW221" i="9"/>
  <c r="AV221" i="9"/>
  <c r="AU221" i="9"/>
  <c r="AT221" i="9"/>
  <c r="AS221" i="9"/>
  <c r="AR221" i="9"/>
  <c r="AQ221" i="9"/>
  <c r="AP221" i="9"/>
  <c r="AO221" i="9"/>
  <c r="AN221" i="9"/>
  <c r="AM221" i="9"/>
  <c r="AL221" i="9"/>
  <c r="AK221" i="9"/>
  <c r="AJ221" i="9"/>
  <c r="AI221" i="9"/>
  <c r="AH221" i="9"/>
  <c r="AG221" i="9"/>
  <c r="AF221" i="9"/>
  <c r="AE221" i="9"/>
  <c r="AD221" i="9"/>
  <c r="AC221" i="9"/>
  <c r="AB221" i="9"/>
  <c r="AA221" i="9"/>
  <c r="Z221" i="9"/>
  <c r="Y221" i="9"/>
  <c r="X221" i="9"/>
  <c r="W221" i="9"/>
  <c r="V221" i="9"/>
  <c r="U221" i="9"/>
  <c r="T221" i="9"/>
  <c r="S221" i="9"/>
  <c r="R221" i="9"/>
  <c r="Q221" i="9"/>
  <c r="P221" i="9"/>
  <c r="O221" i="9"/>
  <c r="N221" i="9"/>
  <c r="M221" i="9"/>
  <c r="L221" i="9"/>
  <c r="K221" i="9"/>
  <c r="J221" i="9"/>
  <c r="I221" i="9"/>
  <c r="H221" i="9"/>
  <c r="G221" i="9"/>
  <c r="F221" i="9"/>
  <c r="E221" i="9"/>
  <c r="D221" i="9"/>
  <c r="C221" i="9"/>
  <c r="B221" i="9"/>
  <c r="A221" i="9"/>
  <c r="AF1" i="9" l="1"/>
  <c r="AD1" i="9"/>
  <c r="AL73" i="9"/>
  <c r="AL72" i="9"/>
  <c r="AL71" i="9"/>
  <c r="AE6" i="9"/>
  <c r="AL74" i="9" l="1"/>
  <c r="A27" i="8"/>
  <c r="O15" i="9"/>
  <c r="O14" i="9"/>
  <c r="D6" i="9"/>
  <c r="O6" i="9" s="1"/>
  <c r="P6" i="9" s="1"/>
  <c r="O29" i="9"/>
  <c r="O28" i="9"/>
  <c r="O27" i="9"/>
  <c r="P9" i="9"/>
  <c r="O9" i="9"/>
  <c r="P8" i="9"/>
  <c r="O8" i="9"/>
  <c r="O7" i="9"/>
  <c r="P7" i="9" s="1"/>
  <c r="O1" i="9"/>
  <c r="A1" i="8" s="1"/>
  <c r="Q53" i="9"/>
  <c r="Q7" i="8" s="1"/>
  <c r="R53" i="9"/>
  <c r="S7" i="8" s="1"/>
  <c r="S53" i="9"/>
  <c r="R8" i="8" s="1"/>
  <c r="T53" i="9"/>
  <c r="Q54" i="9"/>
  <c r="Q9" i="8" s="1"/>
  <c r="R54" i="9"/>
  <c r="S9" i="8" s="1"/>
  <c r="S54" i="9"/>
  <c r="R10" i="8" s="1"/>
  <c r="T54" i="9"/>
  <c r="Q55" i="9"/>
  <c r="Q11" i="8" s="1"/>
  <c r="R55" i="9"/>
  <c r="S11" i="8" s="1"/>
  <c r="S55" i="9"/>
  <c r="R12" i="8" s="1"/>
  <c r="T55" i="9"/>
  <c r="Q56" i="9"/>
  <c r="Q13" i="8" s="1"/>
  <c r="R56" i="9"/>
  <c r="S13" i="8" s="1"/>
  <c r="S56" i="9"/>
  <c r="R14" i="8" s="1"/>
  <c r="T56" i="9"/>
  <c r="Q57" i="9"/>
  <c r="R57" i="9"/>
  <c r="S57" i="9"/>
  <c r="T57" i="9"/>
  <c r="Q58" i="9"/>
  <c r="R58" i="9"/>
  <c r="S58" i="9"/>
  <c r="T58" i="9"/>
  <c r="Q59" i="9"/>
  <c r="Q17" i="8" s="1"/>
  <c r="R59" i="9"/>
  <c r="S17" i="8" s="1"/>
  <c r="S59" i="9"/>
  <c r="R18" i="8" s="1"/>
  <c r="T59" i="9"/>
  <c r="Q60" i="9"/>
  <c r="R60" i="9"/>
  <c r="S60" i="9"/>
  <c r="T60" i="9"/>
  <c r="Q61" i="9"/>
  <c r="Q19" i="8" s="1"/>
  <c r="R61" i="9"/>
  <c r="S19" i="8" s="1"/>
  <c r="S61" i="9"/>
  <c r="R20" i="8" s="1"/>
  <c r="T61" i="9"/>
  <c r="Q62" i="9"/>
  <c r="R62" i="9"/>
  <c r="S62" i="9"/>
  <c r="T62" i="9"/>
  <c r="Q63" i="9"/>
  <c r="Q21" i="8" s="1"/>
  <c r="R63" i="9"/>
  <c r="S21" i="8" s="1"/>
  <c r="S63" i="9"/>
  <c r="R22" i="8" s="1"/>
  <c r="T63" i="9"/>
  <c r="Q64" i="9"/>
  <c r="R64" i="9"/>
  <c r="S64" i="9"/>
  <c r="T64" i="9"/>
  <c r="Q65" i="9"/>
  <c r="Q23" i="8" s="1"/>
  <c r="R65" i="9"/>
  <c r="S23" i="8" s="1"/>
  <c r="S65" i="9"/>
  <c r="R24" i="8" s="1"/>
  <c r="T65" i="9"/>
  <c r="Q66" i="9"/>
  <c r="R66" i="9"/>
  <c r="S66" i="9"/>
  <c r="T66" i="9"/>
  <c r="T52" i="9"/>
  <c r="S52" i="9"/>
  <c r="R6" i="8" s="1"/>
  <c r="R52" i="9"/>
  <c r="S5" i="8" s="1"/>
  <c r="Q52" i="9"/>
  <c r="Q5" i="8" s="1"/>
  <c r="O32" i="9"/>
  <c r="O4" i="9"/>
  <c r="G3" i="8" s="1"/>
  <c r="O25" i="9"/>
  <c r="A5" i="8"/>
  <c r="G28" i="8"/>
  <c r="O3" i="9"/>
  <c r="B3" i="8" s="1"/>
  <c r="P73" i="9"/>
  <c r="P72" i="9"/>
  <c r="O55" i="9"/>
  <c r="P71" i="9"/>
  <c r="K72" i="9"/>
  <c r="R72" i="9" s="1"/>
  <c r="K73" i="9"/>
  <c r="R73" i="9" s="1"/>
  <c r="K71" i="9"/>
  <c r="R71" i="9" s="1"/>
  <c r="P60" i="9"/>
  <c r="P18" i="8" s="1"/>
  <c r="P61" i="9"/>
  <c r="P19" i="8" s="1"/>
  <c r="P62" i="9"/>
  <c r="P20" i="8" s="1"/>
  <c r="P63" i="9"/>
  <c r="P21" i="8" s="1"/>
  <c r="P64" i="9"/>
  <c r="P22" i="8" s="1"/>
  <c r="P65" i="9"/>
  <c r="P23" i="8" s="1"/>
  <c r="P66" i="9"/>
  <c r="P24" i="8" s="1"/>
  <c r="P59" i="9"/>
  <c r="P17" i="8" s="1"/>
  <c r="P53" i="9"/>
  <c r="P7" i="8" s="1"/>
  <c r="P54" i="9"/>
  <c r="P9" i="8" s="1"/>
  <c r="P55" i="9"/>
  <c r="P11" i="8" s="1"/>
  <c r="P56" i="9"/>
  <c r="P13" i="8" s="1"/>
  <c r="P52" i="9"/>
  <c r="P5" i="8" s="1"/>
  <c r="O53" i="9"/>
  <c r="M7" i="8" s="1"/>
  <c r="O54" i="9"/>
  <c r="M9" i="8" s="1"/>
  <c r="M11" i="8"/>
  <c r="O56" i="9"/>
  <c r="M13" i="8" s="1"/>
  <c r="O60" i="9"/>
  <c r="M18" i="8" s="1"/>
  <c r="O61" i="9"/>
  <c r="M19" i="8" s="1"/>
  <c r="O62" i="9"/>
  <c r="M20" i="8" s="1"/>
  <c r="O63" i="9"/>
  <c r="M21" i="8" s="1"/>
  <c r="O64" i="9"/>
  <c r="M22" i="8" s="1"/>
  <c r="O65" i="9"/>
  <c r="M23" i="8" s="1"/>
  <c r="O66" i="9"/>
  <c r="M24" i="8" s="1"/>
  <c r="O59" i="9"/>
  <c r="M17" i="8" s="1"/>
  <c r="O57" i="9"/>
  <c r="O58" i="9"/>
  <c r="O52" i="9"/>
  <c r="M5" i="8" s="1"/>
  <c r="O48" i="9"/>
  <c r="G23" i="8" s="1"/>
  <c r="P40" i="9"/>
  <c r="E20" i="8" s="1"/>
  <c r="P41" i="9"/>
  <c r="E21" i="8" s="1"/>
  <c r="P42" i="9"/>
  <c r="E22" i="8" s="1"/>
  <c r="P43" i="9"/>
  <c r="E23" i="8" s="1"/>
  <c r="P44" i="9"/>
  <c r="J19" i="8" s="1"/>
  <c r="P45" i="9"/>
  <c r="J20" i="8" s="1"/>
  <c r="P46" i="9"/>
  <c r="J21" i="8" s="1"/>
  <c r="P47" i="9"/>
  <c r="J22" i="8" s="1"/>
  <c r="P48" i="9"/>
  <c r="J23" i="8" s="1"/>
  <c r="P39" i="9"/>
  <c r="E19" i="8" s="1"/>
  <c r="O10" i="9"/>
  <c r="O40" i="9"/>
  <c r="B20" i="8" s="1"/>
  <c r="O41" i="9"/>
  <c r="B21" i="8" s="1"/>
  <c r="O42" i="9"/>
  <c r="B22" i="8" s="1"/>
  <c r="O43" i="9"/>
  <c r="B23" i="8" s="1"/>
  <c r="O44" i="9"/>
  <c r="G19" i="8" s="1"/>
  <c r="O45" i="9"/>
  <c r="G20" i="8" s="1"/>
  <c r="O46" i="9"/>
  <c r="G21" i="8" s="1"/>
  <c r="O47" i="9"/>
  <c r="G22" i="8" s="1"/>
  <c r="O39" i="9"/>
  <c r="B19" i="8" s="1"/>
  <c r="O34" i="9"/>
  <c r="C14" i="8" s="1"/>
  <c r="O33" i="9"/>
  <c r="C13" i="8" s="1"/>
  <c r="O26" i="9"/>
  <c r="C10" i="8" s="1"/>
  <c r="C9" i="8"/>
  <c r="O18" i="9"/>
  <c r="B8" i="8" s="1"/>
  <c r="O19" i="9"/>
  <c r="E7" i="8" s="1"/>
  <c r="O20" i="9"/>
  <c r="E8" i="8" s="1"/>
  <c r="O21" i="9"/>
  <c r="H7" i="8" s="1"/>
  <c r="H8" i="8"/>
  <c r="O17" i="9"/>
  <c r="B7" i="8" s="1"/>
  <c r="O38" i="9"/>
  <c r="O49" i="9"/>
  <c r="O50" i="9"/>
  <c r="P24" i="9"/>
  <c r="P32" i="9"/>
  <c r="J13" i="8" s="1"/>
  <c r="H13" i="8"/>
  <c r="O35" i="9"/>
  <c r="C15" i="8" s="1"/>
  <c r="O36" i="9"/>
  <c r="O37" i="9"/>
  <c r="H11" i="8"/>
  <c r="O30" i="9"/>
  <c r="C12" i="8" s="1"/>
  <c r="O16" i="9"/>
  <c r="O11" i="9"/>
  <c r="O12" i="9"/>
  <c r="H4" i="8" s="1"/>
  <c r="O13" i="9"/>
  <c r="H6" i="8" s="1"/>
  <c r="B5" i="8" l="1"/>
  <c r="B4" i="8"/>
  <c r="T71" i="9"/>
  <c r="L26" i="8" s="1"/>
  <c r="T73" i="9"/>
  <c r="L28" i="8" s="1"/>
  <c r="T72" i="9"/>
  <c r="L27" i="8" s="1"/>
  <c r="K74" i="9"/>
  <c r="R74" i="9" s="1"/>
  <c r="T74" i="9" s="1"/>
  <c r="L29" i="8" s="1"/>
  <c r="C11" i="8"/>
  <c r="B6" i="8"/>
</calcChain>
</file>

<file path=xl/comments1.xml><?xml version="1.0" encoding="utf-8"?>
<comments xmlns="http://schemas.openxmlformats.org/spreadsheetml/2006/main">
  <authors>
    <author>聡 城戸</author>
  </authors>
  <commentList>
    <comment ref="C15" authorId="0" shapeId="0">
      <text>
        <r>
          <rPr>
            <b/>
            <sz val="10"/>
            <color rgb="FF000000"/>
            <rFont val="Yu Gothic UI"/>
            <family val="3"/>
            <charset val="128"/>
          </rPr>
          <t>入力形式は、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半角で７</t>
        </r>
        <r>
          <rPr>
            <b/>
            <sz val="10"/>
            <color rgb="FF000000"/>
            <rFont val="Yu Gothic UI"/>
            <family val="3"/>
            <charset val="128"/>
          </rPr>
          <t>/</t>
        </r>
        <r>
          <rPr>
            <b/>
            <sz val="10"/>
            <color rgb="FF000000"/>
            <rFont val="Yu Gothic UI"/>
            <family val="3"/>
            <charset val="128"/>
          </rPr>
          <t>２３の様に入力ください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令和</t>
        </r>
        <r>
          <rPr>
            <b/>
            <sz val="10"/>
            <color rgb="FF000000"/>
            <rFont val="Yu Gothic UI"/>
            <family val="3"/>
            <charset val="128"/>
          </rPr>
          <t>5</t>
        </r>
        <r>
          <rPr>
            <b/>
            <sz val="10"/>
            <color rgb="FF000000"/>
            <rFont val="Yu Gothic UI"/>
            <family val="3"/>
            <charset val="128"/>
          </rPr>
          <t>年</t>
        </r>
        <r>
          <rPr>
            <b/>
            <sz val="10"/>
            <color rgb="FF000000"/>
            <rFont val="Yu Gothic UI"/>
            <family val="3"/>
            <charset val="128"/>
          </rPr>
          <t>7</t>
        </r>
        <r>
          <rPr>
            <b/>
            <sz val="10"/>
            <color rgb="FF000000"/>
            <rFont val="Yu Gothic UI"/>
            <family val="3"/>
            <charset val="128"/>
          </rPr>
          <t>月</t>
        </r>
        <r>
          <rPr>
            <b/>
            <sz val="10"/>
            <color rgb="FF000000"/>
            <rFont val="Yu Gothic UI"/>
            <family val="3"/>
            <charset val="128"/>
          </rPr>
          <t>23</t>
        </r>
        <r>
          <rPr>
            <b/>
            <sz val="10"/>
            <color rgb="FF000000"/>
            <rFont val="Yu Gothic UI"/>
            <family val="3"/>
            <charset val="128"/>
          </rPr>
          <t>日と表示されます。</t>
        </r>
      </text>
    </comment>
    <comment ref="AD15" authorId="0" shapeId="0">
      <text>
        <r>
          <rPr>
            <b/>
            <sz val="10"/>
            <color rgb="FF000000"/>
            <rFont val="Yu Gothic UI"/>
            <family val="3"/>
            <charset val="128"/>
          </rPr>
          <t>入力形式は、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半角で７</t>
        </r>
        <r>
          <rPr>
            <b/>
            <sz val="10"/>
            <color rgb="FF000000"/>
            <rFont val="Yu Gothic UI"/>
            <family val="3"/>
            <charset val="128"/>
          </rPr>
          <t>/</t>
        </r>
        <r>
          <rPr>
            <b/>
            <sz val="10"/>
            <color rgb="FF000000"/>
            <rFont val="Yu Gothic UI"/>
            <family val="3"/>
            <charset val="128"/>
          </rPr>
          <t>２３の様に入力ください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令和</t>
        </r>
        <r>
          <rPr>
            <b/>
            <sz val="10"/>
            <color rgb="FF000000"/>
            <rFont val="Yu Gothic UI"/>
            <family val="3"/>
            <charset val="128"/>
          </rPr>
          <t>5</t>
        </r>
        <r>
          <rPr>
            <b/>
            <sz val="10"/>
            <color rgb="FF000000"/>
            <rFont val="Yu Gothic UI"/>
            <family val="3"/>
            <charset val="128"/>
          </rPr>
          <t>年</t>
        </r>
        <r>
          <rPr>
            <b/>
            <sz val="10"/>
            <color rgb="FF000000"/>
            <rFont val="Yu Gothic UI"/>
            <family val="3"/>
            <charset val="128"/>
          </rPr>
          <t>7</t>
        </r>
        <r>
          <rPr>
            <b/>
            <sz val="10"/>
            <color rgb="FF000000"/>
            <rFont val="Yu Gothic UI"/>
            <family val="3"/>
            <charset val="128"/>
          </rPr>
          <t>月</t>
        </r>
        <r>
          <rPr>
            <b/>
            <sz val="10"/>
            <color rgb="FF000000"/>
            <rFont val="Yu Gothic UI"/>
            <family val="3"/>
            <charset val="128"/>
          </rPr>
          <t>23</t>
        </r>
        <r>
          <rPr>
            <b/>
            <sz val="10"/>
            <color rgb="FF000000"/>
            <rFont val="Yu Gothic UI"/>
            <family val="3"/>
            <charset val="128"/>
          </rPr>
          <t>日と表示されます。</t>
        </r>
      </text>
    </comment>
    <comment ref="C23" authorId="0" shapeId="0">
      <text>
        <r>
          <rPr>
            <b/>
            <sz val="10"/>
            <color rgb="FF000000"/>
            <rFont val="Yu Gothic UI"/>
            <family val="3"/>
            <charset val="128"/>
          </rPr>
          <t>必ず、７０文字以内で入力をお願いします。</t>
        </r>
        <r>
          <rPr>
            <b/>
            <sz val="10"/>
            <color rgb="FF000000"/>
            <rFont val="Yu Gothic UI"/>
            <family val="3"/>
            <charset val="128"/>
          </rPr>
          <t xml:space="preserve">
</t>
        </r>
        <r>
          <rPr>
            <b/>
            <sz val="10"/>
            <color rgb="FF000000"/>
            <rFont val="Yu Gothic UI"/>
            <family val="3"/>
            <charset val="128"/>
          </rPr>
          <t>誤字には、十分注意してください。</t>
        </r>
      </text>
    </comment>
  </commentList>
</comments>
</file>

<file path=xl/sharedStrings.xml><?xml version="1.0" encoding="utf-8"?>
<sst xmlns="http://schemas.openxmlformats.org/spreadsheetml/2006/main" count="572" uniqueCount="258">
  <si>
    <t>卓球　（　男　・　女　）</t>
    <rPh sb="0" eb="2">
      <t>タッキュウ</t>
    </rPh>
    <rPh sb="5" eb="6">
      <t>オトコ</t>
    </rPh>
    <rPh sb="9" eb="10">
      <t>オンナ</t>
    </rPh>
    <phoneticPr fontId="2"/>
  </si>
  <si>
    <t>学校名</t>
    <rPh sb="0" eb="2">
      <t>ガッコウ</t>
    </rPh>
    <rPh sb="2" eb="3">
      <t>メイ</t>
    </rPh>
    <phoneticPr fontId="2"/>
  </si>
  <si>
    <t>所在地</t>
    <rPh sb="0" eb="3">
      <t>ショザイチ</t>
    </rPh>
    <phoneticPr fontId="2"/>
  </si>
  <si>
    <t>監督名</t>
    <rPh sb="0" eb="2">
      <t>カントク</t>
    </rPh>
    <rPh sb="2" eb="3">
      <t>メイ</t>
    </rPh>
    <phoneticPr fontId="2"/>
  </si>
  <si>
    <t>電話</t>
    <rPh sb="0" eb="2">
      <t>デンワ</t>
    </rPh>
    <phoneticPr fontId="2"/>
  </si>
  <si>
    <t>主将名</t>
    <rPh sb="0" eb="2">
      <t>シュショウ</t>
    </rPh>
    <rPh sb="2" eb="3">
      <t>メイ</t>
    </rPh>
    <phoneticPr fontId="2"/>
  </si>
  <si>
    <t>FAX</t>
    <phoneticPr fontId="2"/>
  </si>
  <si>
    <t>氏名</t>
    <rPh sb="0" eb="2">
      <t>シメイ</t>
    </rPh>
    <phoneticPr fontId="2"/>
  </si>
  <si>
    <t>住所</t>
    <rPh sb="0" eb="2">
      <t>ジュウショ</t>
    </rPh>
    <phoneticPr fontId="2"/>
  </si>
  <si>
    <t>職業等</t>
    <rPh sb="0" eb="2">
      <t>ショクギョウ</t>
    </rPh>
    <rPh sb="2" eb="3">
      <t>トウ</t>
    </rPh>
    <phoneticPr fontId="2"/>
  </si>
  <si>
    <t>性別</t>
    <rPh sb="0" eb="2">
      <t>セイベツ</t>
    </rPh>
    <phoneticPr fontId="2"/>
  </si>
  <si>
    <t>年齢</t>
    <rPh sb="0" eb="2">
      <t>ネンレイ</t>
    </rPh>
    <phoneticPr fontId="2"/>
  </si>
  <si>
    <t>選手名</t>
    <rPh sb="0" eb="3">
      <t>センシュメイ</t>
    </rPh>
    <phoneticPr fontId="2"/>
  </si>
  <si>
    <t>学年</t>
    <rPh sb="0" eb="2">
      <t>ガクネン</t>
    </rPh>
    <phoneticPr fontId="2"/>
  </si>
  <si>
    <t>上記のとおり参加申し込みをいたします。</t>
    <rPh sb="0" eb="2">
      <t>ジョウキ</t>
    </rPh>
    <rPh sb="6" eb="8">
      <t>サンカ</t>
    </rPh>
    <rPh sb="8" eb="9">
      <t>モウ</t>
    </rPh>
    <rPh sb="10" eb="11">
      <t>コ</t>
    </rPh>
    <phoneticPr fontId="2"/>
  </si>
  <si>
    <t>大会事務局　様</t>
    <rPh sb="0" eb="2">
      <t>タイカイ</t>
    </rPh>
    <rPh sb="2" eb="5">
      <t>ジムキョク</t>
    </rPh>
    <rPh sb="6" eb="7">
      <t>サマ</t>
    </rPh>
    <phoneticPr fontId="2"/>
  </si>
  <si>
    <t>郡市名</t>
    <rPh sb="0" eb="2">
      <t>グンシ</t>
    </rPh>
    <rPh sb="2" eb="3">
      <t>メイ</t>
    </rPh>
    <phoneticPr fontId="2"/>
  </si>
  <si>
    <t>（　男　・　女　）</t>
    <rPh sb="2" eb="3">
      <t>オトコ</t>
    </rPh>
    <rPh sb="6" eb="7">
      <t>オンナ</t>
    </rPh>
    <phoneticPr fontId="2"/>
  </si>
  <si>
    <t>ふりがな</t>
  </si>
  <si>
    <t>ふりがな</t>
    <phoneticPr fontId="2"/>
  </si>
  <si>
    <r>
      <t xml:space="preserve">外部　　　指導者
</t>
    </r>
    <r>
      <rPr>
        <sz val="9"/>
        <rFont val="ＭＳ Ｐゴシック"/>
        <family val="3"/>
        <charset val="128"/>
      </rPr>
      <t>（アドバイザー）</t>
    </r>
    <rPh sb="0" eb="2">
      <t>ガイブ</t>
    </rPh>
    <rPh sb="5" eb="8">
      <t>シドウシャ</t>
    </rPh>
    <phoneticPr fontId="2"/>
  </si>
  <si>
    <t>【個人戦】</t>
    <rPh sb="1" eb="4">
      <t>コジンセン</t>
    </rPh>
    <phoneticPr fontId="2"/>
  </si>
  <si>
    <t>シングルス</t>
    <phoneticPr fontId="2"/>
  </si>
  <si>
    <t>有・無</t>
    <rPh sb="0" eb="1">
      <t>ア</t>
    </rPh>
    <rPh sb="2" eb="3">
      <t>ナ</t>
    </rPh>
    <phoneticPr fontId="2"/>
  </si>
  <si>
    <t>年</t>
    <rPh sb="0" eb="1">
      <t>ネン</t>
    </rPh>
    <phoneticPr fontId="2"/>
  </si>
  <si>
    <t>部活動
指導員</t>
    <rPh sb="0" eb="3">
      <t>ブカツドウ</t>
    </rPh>
    <rPh sb="4" eb="7">
      <t>シドウイン</t>
    </rPh>
    <phoneticPr fontId="2"/>
  </si>
  <si>
    <t>任命者</t>
    <rPh sb="0" eb="3">
      <t>ニンメイシャ</t>
    </rPh>
    <phoneticPr fontId="2"/>
  </si>
  <si>
    <t>※上記の監督・外部指導者・部活動指導員については、埼玉県中学校体育連盟が定める大会実施要項「（８）その他　ア」の項に違反していないことを確認しました。</t>
    <phoneticPr fontId="2"/>
  </si>
  <si>
    <t>２年</t>
    <rPh sb="1" eb="2">
      <t>ネン</t>
    </rPh>
    <phoneticPr fontId="2"/>
  </si>
  <si>
    <t>北埼玉</t>
    <rPh sb="0" eb="3">
      <t>キタサイタマ</t>
    </rPh>
    <phoneticPr fontId="2"/>
  </si>
  <si>
    <t>０４８０（　７３　）００３９</t>
    <phoneticPr fontId="2"/>
  </si>
  <si>
    <t>０４８０（　７３　）１４０６</t>
    <phoneticPr fontId="2"/>
  </si>
  <si>
    <t>・</t>
    <phoneticPr fontId="2"/>
  </si>
  <si>
    <t>かぞしりつきさいちゅうがっこう</t>
    <phoneticPr fontId="2"/>
  </si>
  <si>
    <t>加須市立騎西中学校</t>
    <rPh sb="0" eb="1">
      <t>カ</t>
    </rPh>
    <rPh sb="1" eb="2">
      <t>ス</t>
    </rPh>
    <rPh sb="2" eb="3">
      <t>シ</t>
    </rPh>
    <rPh sb="3" eb="4">
      <t>タチ</t>
    </rPh>
    <rPh sb="4" eb="5">
      <t>キ</t>
    </rPh>
    <rPh sb="5" eb="6">
      <t>ニシ</t>
    </rPh>
    <rPh sb="6" eb="7">
      <t>ナカ</t>
    </rPh>
    <rPh sb="7" eb="8">
      <t>ガク</t>
    </rPh>
    <rPh sb="8" eb="9">
      <t>コウ</t>
    </rPh>
    <phoneticPr fontId="2"/>
  </si>
  <si>
    <t>男</t>
    <rPh sb="0" eb="1">
      <t>オトコ</t>
    </rPh>
    <phoneticPr fontId="2"/>
  </si>
  <si>
    <t>石井健太</t>
    <rPh sb="0" eb="2">
      <t>イシイ</t>
    </rPh>
    <rPh sb="2" eb="4">
      <t>ケンタ</t>
    </rPh>
    <phoneticPr fontId="2"/>
  </si>
  <si>
    <t>いしいけんた</t>
    <phoneticPr fontId="2"/>
  </si>
  <si>
    <t>渡辺太</t>
    <rPh sb="0" eb="2">
      <t>ワタナベ</t>
    </rPh>
    <rPh sb="2" eb="3">
      <t>フトシ</t>
    </rPh>
    <phoneticPr fontId="2"/>
  </si>
  <si>
    <t>わたなべふとし</t>
    <phoneticPr fontId="2"/>
  </si>
  <si>
    <t>芳賀直樹</t>
    <rPh sb="0" eb="2">
      <t>ハガ</t>
    </rPh>
    <rPh sb="2" eb="4">
      <t>ナオキ</t>
    </rPh>
    <phoneticPr fontId="2"/>
  </si>
  <si>
    <t>はがなおき</t>
    <phoneticPr fontId="2"/>
  </si>
  <si>
    <t>高橋和樹</t>
    <rPh sb="0" eb="2">
      <t>タカハシ</t>
    </rPh>
    <rPh sb="2" eb="4">
      <t>カズキ</t>
    </rPh>
    <phoneticPr fontId="2"/>
  </si>
  <si>
    <t>たかはしかずき</t>
    <phoneticPr fontId="2"/>
  </si>
  <si>
    <t>新井一浩</t>
    <rPh sb="0" eb="2">
      <t>アライ</t>
    </rPh>
    <rPh sb="2" eb="4">
      <t>カズヒロ</t>
    </rPh>
    <phoneticPr fontId="2"/>
  </si>
  <si>
    <t>廣瀬一成</t>
    <rPh sb="0" eb="2">
      <t>ヒロセ</t>
    </rPh>
    <rPh sb="2" eb="4">
      <t>カズナリ</t>
    </rPh>
    <phoneticPr fontId="2"/>
  </si>
  <si>
    <t>卜部和広</t>
    <rPh sb="0" eb="2">
      <t>ウラベ</t>
    </rPh>
    <rPh sb="2" eb="3">
      <t>ワ</t>
    </rPh>
    <rPh sb="3" eb="4">
      <t>ヒロシ</t>
    </rPh>
    <phoneticPr fontId="2"/>
  </si>
  <si>
    <t>木内治</t>
    <rPh sb="0" eb="2">
      <t>キウチ</t>
    </rPh>
    <rPh sb="2" eb="3">
      <t>オサム</t>
    </rPh>
    <phoneticPr fontId="2"/>
  </si>
  <si>
    <r>
      <t>　本大会のプログラム及び報道発表、ホームページへの氏名・学校名・学年・写真等の個人情報の掲載</t>
    </r>
    <r>
      <rPr>
        <sz val="10"/>
        <color indexed="10"/>
        <rFont val="ＭＳ Ｐゴシック"/>
        <family val="3"/>
        <charset val="128"/>
      </rPr>
      <t>及び感染症対策</t>
    </r>
    <r>
      <rPr>
        <sz val="10"/>
        <rFont val="ＭＳ Ｐゴシック"/>
        <family val="3"/>
        <charset val="128"/>
      </rPr>
      <t>については、本人及び保護者の同意を得ています。同意が得られない場合はその旨を明らかにします。</t>
    </r>
    <rPh sb="1" eb="4">
      <t>ホンタイカイ</t>
    </rPh>
    <rPh sb="10" eb="11">
      <t>オヨ</t>
    </rPh>
    <rPh sb="12" eb="14">
      <t>ホウドウ</t>
    </rPh>
    <rPh sb="14" eb="16">
      <t>ハッピョウ</t>
    </rPh>
    <rPh sb="25" eb="27">
      <t>シメイ</t>
    </rPh>
    <rPh sb="28" eb="31">
      <t>ガッコウメイ</t>
    </rPh>
    <rPh sb="32" eb="34">
      <t>ガクネン</t>
    </rPh>
    <rPh sb="35" eb="38">
      <t>シャシンナド</t>
    </rPh>
    <rPh sb="39" eb="41">
      <t>コジン</t>
    </rPh>
    <rPh sb="41" eb="43">
      <t>ジョウホウ</t>
    </rPh>
    <rPh sb="44" eb="46">
      <t>ケイサイ</t>
    </rPh>
    <rPh sb="46" eb="47">
      <t>オヨ</t>
    </rPh>
    <rPh sb="48" eb="51">
      <t>カンセンショウ</t>
    </rPh>
    <rPh sb="51" eb="53">
      <t>タイサク</t>
    </rPh>
    <rPh sb="59" eb="61">
      <t>ホンニン</t>
    </rPh>
    <rPh sb="61" eb="62">
      <t>オヨ</t>
    </rPh>
    <rPh sb="63" eb="65">
      <t>ホゴ</t>
    </rPh>
    <rPh sb="65" eb="66">
      <t>シャ</t>
    </rPh>
    <rPh sb="67" eb="69">
      <t>ドウイ</t>
    </rPh>
    <rPh sb="70" eb="71">
      <t>エ</t>
    </rPh>
    <rPh sb="76" eb="78">
      <t>ドウイ</t>
    </rPh>
    <rPh sb="79" eb="80">
      <t>エ</t>
    </rPh>
    <rPh sb="84" eb="86">
      <t>バアイ</t>
    </rPh>
    <rPh sb="89" eb="90">
      <t>ムネ</t>
    </rPh>
    <rPh sb="91" eb="92">
      <t>アキ</t>
    </rPh>
    <phoneticPr fontId="2"/>
  </si>
  <si>
    <t>登録メンバー</t>
    <rPh sb="0" eb="2">
      <t>トウロク</t>
    </rPh>
    <phoneticPr fontId="2"/>
  </si>
  <si>
    <t>※個人戦の保護者引率については、該当校に卓球部が存在せず、かつ当該校の学校長が保護者引率を認めた場合に限るものとする。その場合は下記※を必ず記入すること。</t>
    <rPh sb="1" eb="4">
      <t>コジンセン</t>
    </rPh>
    <rPh sb="5" eb="8">
      <t>ホゴシャ</t>
    </rPh>
    <rPh sb="8" eb="10">
      <t>インソツ</t>
    </rPh>
    <rPh sb="16" eb="18">
      <t>ガイトウ</t>
    </rPh>
    <rPh sb="18" eb="19">
      <t>コウ</t>
    </rPh>
    <rPh sb="20" eb="22">
      <t>タッキュウ</t>
    </rPh>
    <rPh sb="22" eb="23">
      <t>ブ</t>
    </rPh>
    <rPh sb="24" eb="26">
      <t>ソンザイ</t>
    </rPh>
    <rPh sb="31" eb="33">
      <t>トウガイ</t>
    </rPh>
    <rPh sb="33" eb="34">
      <t>コウ</t>
    </rPh>
    <rPh sb="35" eb="37">
      <t>ガッコウ</t>
    </rPh>
    <rPh sb="37" eb="38">
      <t>チョウ</t>
    </rPh>
    <rPh sb="39" eb="42">
      <t>ホゴシャ</t>
    </rPh>
    <rPh sb="42" eb="44">
      <t>インソツ</t>
    </rPh>
    <rPh sb="45" eb="46">
      <t>ミト</t>
    </rPh>
    <rPh sb="48" eb="50">
      <t>バアイ</t>
    </rPh>
    <rPh sb="51" eb="52">
      <t>カギ</t>
    </rPh>
    <rPh sb="61" eb="63">
      <t>バアイ</t>
    </rPh>
    <rPh sb="64" eb="66">
      <t>カキ</t>
    </rPh>
    <rPh sb="68" eb="69">
      <t>カナラ</t>
    </rPh>
    <rPh sb="70" eb="72">
      <t>キニュウ</t>
    </rPh>
    <phoneticPr fontId="2"/>
  </si>
  <si>
    <t>※引率保護者名</t>
    <rPh sb="1" eb="3">
      <t>インソツ</t>
    </rPh>
    <rPh sb="3" eb="6">
      <t>ホゴシャ</t>
    </rPh>
    <rPh sb="6" eb="7">
      <t>メイ</t>
    </rPh>
    <phoneticPr fontId="2"/>
  </si>
  <si>
    <t>※連絡がつく電話番号</t>
    <rPh sb="1" eb="3">
      <t>レンラク</t>
    </rPh>
    <rPh sb="6" eb="8">
      <t>デンワ</t>
    </rPh>
    <rPh sb="8" eb="10">
      <t>バンゴウ</t>
    </rPh>
    <phoneticPr fontId="2"/>
  </si>
  <si>
    <t>※住所</t>
    <rPh sb="1" eb="3">
      <t>ジュウショ</t>
    </rPh>
    <phoneticPr fontId="2"/>
  </si>
  <si>
    <t>※保険加入</t>
    <rPh sb="1" eb="3">
      <t>ホケン</t>
    </rPh>
    <rPh sb="3" eb="5">
      <t>カニュウ</t>
    </rPh>
    <phoneticPr fontId="2"/>
  </si>
  <si>
    <t>※監督は２名まで登録が可能。変更する場合は、変更届を提出すること。</t>
    <rPh sb="1" eb="3">
      <t>カントク</t>
    </rPh>
    <rPh sb="5" eb="6">
      <t>メイ</t>
    </rPh>
    <rPh sb="8" eb="10">
      <t>トウロク</t>
    </rPh>
    <rPh sb="11" eb="13">
      <t>カノウ</t>
    </rPh>
    <rPh sb="14" eb="16">
      <t>ヘンコウ</t>
    </rPh>
    <rPh sb="18" eb="20">
      <t>バアイ</t>
    </rPh>
    <rPh sb="22" eb="24">
      <t>ヘンコウ</t>
    </rPh>
    <rPh sb="24" eb="25">
      <t>トドケ</t>
    </rPh>
    <rPh sb="26" eb="28">
      <t>テイシュツ</t>
    </rPh>
    <phoneticPr fontId="2"/>
  </si>
  <si>
    <t>０８０(１９〇〇)２１０４</t>
    <phoneticPr fontId="2"/>
  </si>
  <si>
    <t>下田宣浩</t>
    <phoneticPr fontId="2"/>
  </si>
  <si>
    <t>〒３４７－０１０５　加須市騎西１００１</t>
    <rPh sb="10" eb="13">
      <t>カゾシ</t>
    </rPh>
    <rPh sb="13" eb="15">
      <t>キサイ</t>
    </rPh>
    <phoneticPr fontId="2"/>
  </si>
  <si>
    <t>〒</t>
    <phoneticPr fontId="2"/>
  </si>
  <si>
    <t>〒３４７－０１０４　加須市騎西〇〇ー〇</t>
    <rPh sb="10" eb="13">
      <t>カゾシ</t>
    </rPh>
    <rPh sb="13" eb="15">
      <t>キサイ</t>
    </rPh>
    <phoneticPr fontId="2"/>
  </si>
  <si>
    <t>倉林俊介</t>
    <rPh sb="0" eb="2">
      <t>クラハヤシ</t>
    </rPh>
    <phoneticPr fontId="2"/>
  </si>
  <si>
    <t>市役所職員</t>
    <rPh sb="0" eb="3">
      <t>シヤクショ</t>
    </rPh>
    <rPh sb="3" eb="5">
      <t>ショクイン</t>
    </rPh>
    <phoneticPr fontId="2"/>
  </si>
  <si>
    <t>ダブルス</t>
    <phoneticPr fontId="2"/>
  </si>
  <si>
    <t>【団体戦】（６人以上１０人以下）　　　　　　　　　　　　　　　　　　　※最低６人以上いないと申込できません。</t>
    <rPh sb="1" eb="4">
      <t>ダンタイセン</t>
    </rPh>
    <rPh sb="7" eb="8">
      <t>ニン</t>
    </rPh>
    <rPh sb="8" eb="10">
      <t>イジョウ</t>
    </rPh>
    <rPh sb="12" eb="15">
      <t>ニンイカ</t>
    </rPh>
    <rPh sb="36" eb="38">
      <t>サイテイ</t>
    </rPh>
    <rPh sb="39" eb="40">
      <t>ニン</t>
    </rPh>
    <rPh sb="40" eb="42">
      <t>イジョウ</t>
    </rPh>
    <rPh sb="46" eb="47">
      <t>モウ</t>
    </rPh>
    <rPh sb="47" eb="48">
      <t>コ</t>
    </rPh>
    <phoneticPr fontId="2"/>
  </si>
  <si>
    <t>埼玉県教育委員会</t>
    <rPh sb="0" eb="3">
      <t>サイタマケン</t>
    </rPh>
    <rPh sb="3" eb="5">
      <t>キョウイク</t>
    </rPh>
    <rPh sb="5" eb="8">
      <t>イインカイ</t>
    </rPh>
    <phoneticPr fontId="2"/>
  </si>
  <si>
    <t>田尻洋平</t>
    <rPh sb="0" eb="2">
      <t>タジリ</t>
    </rPh>
    <rPh sb="2" eb="4">
      <t>ヨウヘイ</t>
    </rPh>
    <phoneticPr fontId="2"/>
  </si>
  <si>
    <t>小林和歩</t>
    <rPh sb="0" eb="2">
      <t>コバヤシ</t>
    </rPh>
    <rPh sb="2" eb="4">
      <t>カズホ</t>
    </rPh>
    <phoneticPr fontId="2"/>
  </si>
  <si>
    <t>嶋野航</t>
    <rPh sb="0" eb="2">
      <t>シマノ</t>
    </rPh>
    <rPh sb="2" eb="3">
      <t>ワタル</t>
    </rPh>
    <phoneticPr fontId="2"/>
  </si>
  <si>
    <t>藤原祐太</t>
    <rPh sb="0" eb="2">
      <t>フジワラ</t>
    </rPh>
    <rPh sb="2" eb="4">
      <t>ユウタ</t>
    </rPh>
    <phoneticPr fontId="2"/>
  </si>
  <si>
    <t>３年</t>
    <rPh sb="1" eb="2">
      <t>ネン</t>
    </rPh>
    <phoneticPr fontId="2"/>
  </si>
  <si>
    <t>藤原祐太</t>
    <phoneticPr fontId="2"/>
  </si>
  <si>
    <t>卜部和広</t>
    <phoneticPr fontId="2"/>
  </si>
  <si>
    <t>木内治</t>
    <phoneticPr fontId="2"/>
  </si>
  <si>
    <t>田尻洋平</t>
    <phoneticPr fontId="2"/>
  </si>
  <si>
    <t>森山純</t>
    <rPh sb="0" eb="2">
      <t>モリヤマ</t>
    </rPh>
    <rPh sb="2" eb="3">
      <t>ジュン</t>
    </rPh>
    <phoneticPr fontId="2"/>
  </si>
  <si>
    <t>　学校長氏名　　　　青木　勝利　　　　　　　　　　　　</t>
    <rPh sb="10" eb="12">
      <t>アオキ</t>
    </rPh>
    <rPh sb="13" eb="15">
      <t>カツトシ</t>
    </rPh>
    <phoneticPr fontId="2"/>
  </si>
  <si>
    <t>①団体戦の登録人数（　１０　）人×５００円＝（　５，０００　　）円</t>
    <rPh sb="1" eb="4">
      <t>ダンタイセン</t>
    </rPh>
    <rPh sb="5" eb="7">
      <t>トウロク</t>
    </rPh>
    <rPh sb="7" eb="9">
      <t>ニンズウ</t>
    </rPh>
    <rPh sb="15" eb="16">
      <t>ニン</t>
    </rPh>
    <rPh sb="20" eb="21">
      <t>エン</t>
    </rPh>
    <rPh sb="32" eb="33">
      <t>エン</t>
    </rPh>
    <phoneticPr fontId="2"/>
  </si>
  <si>
    <t>②団体戦登録メンバー以外の個人戦シングルスの出場人数（　１　）人×５００円＝（　５００　）円</t>
    <rPh sb="1" eb="4">
      <t>ダンタイセン</t>
    </rPh>
    <rPh sb="4" eb="6">
      <t>トウロク</t>
    </rPh>
    <rPh sb="10" eb="12">
      <t>イガイ</t>
    </rPh>
    <rPh sb="13" eb="16">
      <t>コジンセン</t>
    </rPh>
    <rPh sb="22" eb="24">
      <t>シュツジョウ</t>
    </rPh>
    <rPh sb="24" eb="26">
      <t>ニンズウ</t>
    </rPh>
    <rPh sb="31" eb="32">
      <t>ニン</t>
    </rPh>
    <rPh sb="36" eb="37">
      <t>エン</t>
    </rPh>
    <rPh sb="45" eb="46">
      <t>エン</t>
    </rPh>
    <phoneticPr fontId="2"/>
  </si>
  <si>
    <t>③団体戦登録メンバー以外の個人戦ダブルスの出場人数（　０　）人×５００円＝（　　０　　）円</t>
    <phoneticPr fontId="2"/>
  </si>
  <si>
    <t>　　　　　　　　　　　　　　　　　　参加費合計①＋②＋③＝（　５，５００　）円</t>
    <rPh sb="18" eb="21">
      <t>サンカヒ</t>
    </rPh>
    <rPh sb="21" eb="23">
      <t>ゴウケイ</t>
    </rPh>
    <rPh sb="38" eb="39">
      <t>エン</t>
    </rPh>
    <phoneticPr fontId="2"/>
  </si>
  <si>
    <t>令和　　４　　年　１０　月　１１　日</t>
    <rPh sb="0" eb="2">
      <t>レイワ</t>
    </rPh>
    <rPh sb="7" eb="8">
      <t>ネン</t>
    </rPh>
    <rPh sb="12" eb="13">
      <t>ガツ</t>
    </rPh>
    <rPh sb="17" eb="18">
      <t>ニチ</t>
    </rPh>
    <phoneticPr fontId="2"/>
  </si>
  <si>
    <t>外部指導者</t>
    <rPh sb="0" eb="5">
      <t xml:space="preserve">ガイブシドウシャ </t>
    </rPh>
    <phoneticPr fontId="2"/>
  </si>
  <si>
    <t>市立</t>
    <rPh sb="0" eb="2">
      <t xml:space="preserve">シリツ </t>
    </rPh>
    <phoneticPr fontId="2"/>
  </si>
  <si>
    <t>中学校</t>
    <rPh sb="0" eb="3">
      <t xml:space="preserve">チュウガッコウ </t>
    </rPh>
    <phoneticPr fontId="2"/>
  </si>
  <si>
    <t>学校名</t>
    <rPh sb="0" eb="3">
      <t xml:space="preserve">ガッコウメイ </t>
    </rPh>
    <phoneticPr fontId="2"/>
  </si>
  <si>
    <t>性別</t>
    <rPh sb="0" eb="2">
      <t xml:space="preserve">セイベツ </t>
    </rPh>
    <phoneticPr fontId="2"/>
  </si>
  <si>
    <t>群市名</t>
    <rPh sb="0" eb="1">
      <t xml:space="preserve">グンシメイ </t>
    </rPh>
    <rPh sb="1" eb="2">
      <t xml:space="preserve">シ </t>
    </rPh>
    <rPh sb="2" eb="3">
      <t xml:space="preserve">メイ </t>
    </rPh>
    <phoneticPr fontId="2"/>
  </si>
  <si>
    <t>住所</t>
    <rPh sb="0" eb="2">
      <t xml:space="preserve">ジュウショ </t>
    </rPh>
    <phoneticPr fontId="2"/>
  </si>
  <si>
    <t>県</t>
    <rPh sb="0" eb="1">
      <t xml:space="preserve">ケン </t>
    </rPh>
    <phoneticPr fontId="2"/>
  </si>
  <si>
    <t>しりつ</t>
    <phoneticPr fontId="2"/>
  </si>
  <si>
    <t>ちゅうがっこう</t>
    <phoneticPr fontId="2"/>
  </si>
  <si>
    <t>電話番号</t>
    <rPh sb="0" eb="2">
      <t xml:space="preserve">デンワ </t>
    </rPh>
    <rPh sb="2" eb="4">
      <t xml:space="preserve">バンゴウ </t>
    </rPh>
    <phoneticPr fontId="2"/>
  </si>
  <si>
    <t>FAX番号</t>
    <rPh sb="3" eb="5">
      <t xml:space="preserve">バンゴウ </t>
    </rPh>
    <phoneticPr fontId="2"/>
  </si>
  <si>
    <t>ー</t>
    <phoneticPr fontId="2"/>
  </si>
  <si>
    <t>種別</t>
    <rPh sb="0" eb="2">
      <t xml:space="preserve">シュベツ </t>
    </rPh>
    <phoneticPr fontId="2"/>
  </si>
  <si>
    <t>監督及び主将</t>
    <rPh sb="0" eb="2">
      <t xml:space="preserve">カントク </t>
    </rPh>
    <rPh sb="2" eb="3">
      <t xml:space="preserve">オヨビ </t>
    </rPh>
    <rPh sb="4" eb="6">
      <t xml:space="preserve">シュショウ </t>
    </rPh>
    <phoneticPr fontId="2"/>
  </si>
  <si>
    <t>郵便番号〒</t>
    <rPh sb="0" eb="4">
      <t xml:space="preserve">ユウビンバンゴウ </t>
    </rPh>
    <phoneticPr fontId="2"/>
  </si>
  <si>
    <t>市</t>
    <rPh sb="0" eb="1">
      <t xml:space="preserve">シ </t>
    </rPh>
    <phoneticPr fontId="2"/>
  </si>
  <si>
    <t>氏名</t>
    <rPh sb="0" eb="2">
      <t xml:space="preserve">シメイ </t>
    </rPh>
    <phoneticPr fontId="2"/>
  </si>
  <si>
    <t>年齢</t>
    <rPh sb="0" eb="2">
      <t xml:space="preserve">ネンレイ </t>
    </rPh>
    <phoneticPr fontId="2"/>
  </si>
  <si>
    <t>職業</t>
    <rPh sb="0" eb="2">
      <t xml:space="preserve">ショクギョウ </t>
    </rPh>
    <phoneticPr fontId="2"/>
  </si>
  <si>
    <t>才</t>
    <phoneticPr fontId="2"/>
  </si>
  <si>
    <t>監督氏名１</t>
    <rPh sb="0" eb="2">
      <t xml:space="preserve">カントク </t>
    </rPh>
    <rPh sb="2" eb="4">
      <t xml:space="preserve">シメイ </t>
    </rPh>
    <phoneticPr fontId="2"/>
  </si>
  <si>
    <t>監督氏名２</t>
    <rPh sb="0" eb="2">
      <t xml:space="preserve">カントク </t>
    </rPh>
    <rPh sb="2" eb="3">
      <t xml:space="preserve">シメイ </t>
    </rPh>
    <rPh sb="3" eb="4">
      <t xml:space="preserve">メイ </t>
    </rPh>
    <phoneticPr fontId="2"/>
  </si>
  <si>
    <t>主将氏名</t>
    <rPh sb="0" eb="2">
      <t xml:space="preserve">シュショウ </t>
    </rPh>
    <rPh sb="2" eb="4">
      <t xml:space="preserve">シメイ </t>
    </rPh>
    <phoneticPr fontId="2"/>
  </si>
  <si>
    <t>部活動指導者</t>
    <rPh sb="0" eb="3">
      <t xml:space="preserve">ブカツドウ </t>
    </rPh>
    <rPh sb="3" eb="6">
      <t xml:space="preserve">シドウシャ </t>
    </rPh>
    <phoneticPr fontId="2"/>
  </si>
  <si>
    <t>任命者</t>
    <rPh sb="0" eb="3">
      <t xml:space="preserve">ニンメイシャ </t>
    </rPh>
    <phoneticPr fontId="2"/>
  </si>
  <si>
    <t>団体登録</t>
    <rPh sb="0" eb="4">
      <t xml:space="preserve">ダンタイトウロク </t>
    </rPh>
    <phoneticPr fontId="2"/>
  </si>
  <si>
    <t>※監督は２名まで登録が可能。変更する場合は、変更届を提出すること。</t>
  </si>
  <si>
    <t xml:space="preserve">※監督・外部指導者・部活動指導員については、埼玉県中学校体育連盟が定める大会実施要項「（８）その他　ア」の項に違反していないことを確認しました。									</t>
    <phoneticPr fontId="2"/>
  </si>
  <si>
    <t>選手氏名</t>
    <rPh sb="0" eb="2">
      <t xml:space="preserve">センシュ </t>
    </rPh>
    <rPh sb="2" eb="4">
      <t xml:space="preserve">シメイ </t>
    </rPh>
    <phoneticPr fontId="2"/>
  </si>
  <si>
    <t>氏</t>
    <rPh sb="0" eb="1">
      <t xml:space="preserve">シ </t>
    </rPh>
    <phoneticPr fontId="2"/>
  </si>
  <si>
    <t>名</t>
    <rPh sb="0" eb="1">
      <t xml:space="preserve">メイ </t>
    </rPh>
    <phoneticPr fontId="2"/>
  </si>
  <si>
    <t>【団体戦】（６人以上１０人以下）　※最低６人以上いないと申込できません。</t>
    <phoneticPr fontId="2"/>
  </si>
  <si>
    <t>基本データ入力</t>
    <rPh sb="0" eb="2">
      <t xml:space="preserve">キホンデータ </t>
    </rPh>
    <rPh sb="5" eb="7">
      <t xml:space="preserve">ニュウリョク </t>
    </rPh>
    <phoneticPr fontId="2"/>
  </si>
  <si>
    <t>【個人戦】※個人戦の保護者引率については、該当校に卓球部が存在せず、かつ当該校の学校長が保護者引率を認めた場合に限るものとする。その場合は下記※を必ず記入すること。</t>
    <phoneticPr fontId="2"/>
  </si>
  <si>
    <t>【個人戦】シングルス</t>
    <rPh sb="1" eb="4">
      <t xml:space="preserve">コジンセン </t>
    </rPh>
    <phoneticPr fontId="2"/>
  </si>
  <si>
    <t>学年</t>
    <rPh sb="0" eb="2">
      <t xml:space="preserve">ガクネン </t>
    </rPh>
    <phoneticPr fontId="2"/>
  </si>
  <si>
    <t>※引率保護者氏名</t>
    <rPh sb="1" eb="6">
      <t xml:space="preserve">インソツホゴシャ </t>
    </rPh>
    <rPh sb="6" eb="8">
      <t xml:space="preserve">シメイ </t>
    </rPh>
    <phoneticPr fontId="2"/>
  </si>
  <si>
    <t>※連絡がつく電話番号</t>
    <rPh sb="1" eb="3">
      <t xml:space="preserve">レンラクガツク </t>
    </rPh>
    <rPh sb="6" eb="10">
      <t xml:space="preserve">デンワバンゴウ </t>
    </rPh>
    <phoneticPr fontId="2"/>
  </si>
  <si>
    <t>※住所</t>
    <rPh sb="1" eb="3">
      <t xml:space="preserve">ジュウショ </t>
    </rPh>
    <phoneticPr fontId="2"/>
  </si>
  <si>
    <t>※保険加入</t>
    <rPh sb="1" eb="5">
      <t xml:space="preserve">ホケンカニュウ </t>
    </rPh>
    <phoneticPr fontId="2"/>
  </si>
  <si>
    <t>入力年月日</t>
    <rPh sb="0" eb="2">
      <t xml:space="preserve">ニュウリョク </t>
    </rPh>
    <rPh sb="2" eb="5">
      <t xml:space="preserve">ネンガッピ </t>
    </rPh>
    <phoneticPr fontId="2"/>
  </si>
  <si>
    <t>町立</t>
    <rPh sb="0" eb="2">
      <t xml:space="preserve">チョウリツ </t>
    </rPh>
    <phoneticPr fontId="2"/>
  </si>
  <si>
    <t>ちょうりつ</t>
    <phoneticPr fontId="2"/>
  </si>
  <si>
    <t>【個人戦】ダブルス</t>
    <rPh sb="1" eb="3">
      <t xml:space="preserve">コジン </t>
    </rPh>
    <rPh sb="3" eb="4">
      <t xml:space="preserve">セン </t>
    </rPh>
    <phoneticPr fontId="2"/>
  </si>
  <si>
    <t>チーム1</t>
    <phoneticPr fontId="2"/>
  </si>
  <si>
    <t>チーム2</t>
  </si>
  <si>
    <t>チーム3</t>
  </si>
  <si>
    <t>チーム4</t>
  </si>
  <si>
    <t>　</t>
    <phoneticPr fontId="2"/>
  </si>
  <si>
    <t xml:space="preserve"> </t>
    <phoneticPr fontId="2"/>
  </si>
  <si>
    <t>リスト</t>
    <phoneticPr fontId="2"/>
  </si>
  <si>
    <t>男</t>
    <rPh sb="0" eb="1">
      <t xml:space="preserve">ダンシ </t>
    </rPh>
    <phoneticPr fontId="2"/>
  </si>
  <si>
    <t>女</t>
    <rPh sb="0" eb="1">
      <t xml:space="preserve">オンナ </t>
    </rPh>
    <phoneticPr fontId="2"/>
  </si>
  <si>
    <t>有</t>
    <rPh sb="0" eb="1">
      <t xml:space="preserve">アリ </t>
    </rPh>
    <phoneticPr fontId="2"/>
  </si>
  <si>
    <t>無</t>
    <rPh sb="0" eb="1">
      <t xml:space="preserve">ナシ </t>
    </rPh>
    <phoneticPr fontId="2"/>
  </si>
  <si>
    <t>町</t>
    <rPh sb="0" eb="1">
      <t xml:space="preserve">マチ </t>
    </rPh>
    <phoneticPr fontId="2"/>
  </si>
  <si>
    <t>団体登録数</t>
    <rPh sb="0" eb="2">
      <t xml:space="preserve">ダンタイ </t>
    </rPh>
    <rPh sb="2" eb="5">
      <t xml:space="preserve">トウロクスウ </t>
    </rPh>
    <phoneticPr fontId="2"/>
  </si>
  <si>
    <t>団体以外の個人戦シングルス登録数</t>
    <rPh sb="0" eb="1">
      <t xml:space="preserve">ダンタイイガイノ </t>
    </rPh>
    <rPh sb="5" eb="8">
      <t xml:space="preserve">コジンセン </t>
    </rPh>
    <rPh sb="13" eb="16">
      <t xml:space="preserve">トウロクスウ </t>
    </rPh>
    <phoneticPr fontId="2"/>
  </si>
  <si>
    <t>団体戦以外の個人戦ダブルス</t>
    <rPh sb="0" eb="2">
      <t xml:space="preserve">ダンタイ </t>
    </rPh>
    <rPh sb="2" eb="3">
      <t xml:space="preserve">セン </t>
    </rPh>
    <rPh sb="3" eb="5">
      <t xml:space="preserve">イガイノ </t>
    </rPh>
    <rPh sb="6" eb="9">
      <t xml:space="preserve">コジンセン </t>
    </rPh>
    <phoneticPr fontId="2"/>
  </si>
  <si>
    <t>人</t>
    <rPh sb="0" eb="1">
      <t xml:space="preserve">ニン </t>
    </rPh>
    <phoneticPr fontId="2"/>
  </si>
  <si>
    <t>×５００円＝</t>
    <rPh sb="4" eb="5">
      <t xml:space="preserve">エン </t>
    </rPh>
    <phoneticPr fontId="2"/>
  </si>
  <si>
    <t>円</t>
    <rPh sb="0" eb="1">
      <t xml:space="preserve">エン </t>
    </rPh>
    <phoneticPr fontId="2"/>
  </si>
  <si>
    <t>合計</t>
    <rPh sb="0" eb="2">
      <t xml:space="preserve">ゴウケイ </t>
    </rPh>
    <phoneticPr fontId="2"/>
  </si>
  <si>
    <t>）人×５００円＝（　</t>
    <phoneticPr fontId="2"/>
  </si>
  <si>
    <t>　）円</t>
    <phoneticPr fontId="2"/>
  </si>
  <si>
    <t>②団体戦登録メンバー以外の個人戦シングルスの出場人数（　</t>
    <phoneticPr fontId="2"/>
  </si>
  <si>
    <t>③団体戦登録メンバー以外の個人戦ダブルスの出場人数（　</t>
    <phoneticPr fontId="2"/>
  </si>
  <si>
    <t xml:space="preserve">①団体戦の登録人数（ </t>
    <phoneticPr fontId="2"/>
  </si>
  <si>
    <t>　）人×５００円＝（　</t>
    <phoneticPr fontId="2"/>
  </si>
  <si>
    <t>参加費合計①＋②＋③＝（　</t>
    <rPh sb="0" eb="3">
      <t xml:space="preserve">サンカヒ </t>
    </rPh>
    <rPh sb="3" eb="5">
      <t xml:space="preserve">ゴウケイ </t>
    </rPh>
    <phoneticPr fontId="2"/>
  </si>
  <si>
    <t>代表者氏名</t>
    <rPh sb="0" eb="3">
      <t xml:space="preserve">ダイヒョウシャ </t>
    </rPh>
    <rPh sb="3" eb="5">
      <t xml:space="preserve">シメイ </t>
    </rPh>
    <phoneticPr fontId="2"/>
  </si>
  <si>
    <t>学校、クラブデータ</t>
    <rPh sb="0" eb="2">
      <t xml:space="preserve">ガッコウ </t>
    </rPh>
    <phoneticPr fontId="2"/>
  </si>
  <si>
    <t>クラブ名</t>
    <rPh sb="3" eb="4">
      <t xml:space="preserve">メイ </t>
    </rPh>
    <phoneticPr fontId="2"/>
  </si>
  <si>
    <r>
      <t>令和</t>
    </r>
    <r>
      <rPr>
        <u/>
        <sz val="20"/>
        <rFont val="ＭＳ Ｐゴシック"/>
        <family val="3"/>
        <charset val="128"/>
      </rPr>
      <t>　５　</t>
    </r>
    <r>
      <rPr>
        <sz val="20"/>
        <rFont val="ＭＳ Ｐゴシック"/>
        <family val="3"/>
        <charset val="128"/>
      </rPr>
      <t>年度　</t>
    </r>
    <r>
      <rPr>
        <u/>
        <sz val="20"/>
        <rFont val="ＭＳ Ｐゴシック"/>
        <family val="3"/>
        <charset val="128"/>
      </rPr>
      <t>　　学校総合体育　　</t>
    </r>
    <r>
      <rPr>
        <sz val="20"/>
        <rFont val="ＭＳ Ｐゴシック"/>
        <family val="3"/>
        <charset val="128"/>
      </rPr>
      <t>大会参加申込書</t>
    </r>
    <rPh sb="0" eb="2">
      <t>レイワ</t>
    </rPh>
    <rPh sb="5" eb="7">
      <t>ネンド</t>
    </rPh>
    <rPh sb="10" eb="12">
      <t xml:space="preserve">ガッコウ </t>
    </rPh>
    <rPh sb="12" eb="14">
      <t>ケンミンソウゴウ</t>
    </rPh>
    <rPh sb="14" eb="16">
      <t xml:space="preserve">タイイク </t>
    </rPh>
    <rPh sb="18" eb="20">
      <t>タイカイ</t>
    </rPh>
    <rPh sb="19" eb="20">
      <t>トウダイ</t>
    </rPh>
    <rPh sb="20" eb="22">
      <t>サンカ</t>
    </rPh>
    <rPh sb="22" eb="25">
      <t>モウシコミショ</t>
    </rPh>
    <phoneticPr fontId="2"/>
  </si>
  <si>
    <t>有</t>
  </si>
  <si>
    <r>
      <t>※必ず　</t>
    </r>
    <r>
      <rPr>
        <b/>
        <u/>
        <sz val="20"/>
        <rFont val="ＭＳ Ｐゴシック"/>
        <family val="3"/>
        <charset val="128"/>
      </rPr>
      <t>A4</t>
    </r>
    <r>
      <rPr>
        <b/>
        <sz val="20"/>
        <rFont val="ＭＳ Ｐゴシック"/>
        <family val="3"/>
        <charset val="128"/>
      </rPr>
      <t>　で印刷してください。</t>
    </r>
    <rPh sb="1" eb="2">
      <t>カナラ</t>
    </rPh>
    <rPh sb="8" eb="10">
      <t>インサツ</t>
    </rPh>
    <phoneticPr fontId="2"/>
  </si>
  <si>
    <t>大会名</t>
    <rPh sb="0" eb="2">
      <t xml:space="preserve">タイカイ </t>
    </rPh>
    <rPh sb="2" eb="3">
      <t xml:space="preserve">メイ </t>
    </rPh>
    <phoneticPr fontId="2"/>
  </si>
  <si>
    <t>年度</t>
    <rPh sb="0" eb="2">
      <t xml:space="preserve">ネンド </t>
    </rPh>
    <phoneticPr fontId="2"/>
  </si>
  <si>
    <t>令和</t>
    <rPh sb="0" eb="2">
      <t xml:space="preserve">レイワ </t>
    </rPh>
    <phoneticPr fontId="2"/>
  </si>
  <si>
    <t>大会申込書</t>
    <rPh sb="0" eb="2">
      <t xml:space="preserve">タイカイ </t>
    </rPh>
    <rPh sb="2" eb="5">
      <t xml:space="preserve">モウシコミショ </t>
    </rPh>
    <phoneticPr fontId="2"/>
  </si>
  <si>
    <t>学校総合体育</t>
    <rPh sb="0" eb="2">
      <t xml:space="preserve">ガッコウ </t>
    </rPh>
    <rPh sb="2" eb="4">
      <t xml:space="preserve">ソウゴウ </t>
    </rPh>
    <rPh sb="4" eb="6">
      <t xml:space="preserve">タイイクタイカイ </t>
    </rPh>
    <phoneticPr fontId="2"/>
  </si>
  <si>
    <t>新人兼県民総合スポーツ</t>
    <rPh sb="0" eb="2">
      <t xml:space="preserve">シンジン </t>
    </rPh>
    <rPh sb="2" eb="3">
      <t xml:space="preserve">ケン </t>
    </rPh>
    <rPh sb="3" eb="5">
      <t>ケンミン</t>
    </rPh>
    <rPh sb="5" eb="7">
      <t xml:space="preserve">ソウゴウ </t>
    </rPh>
    <phoneticPr fontId="2"/>
  </si>
  <si>
    <r>
      <t>※必ず　</t>
    </r>
    <r>
      <rPr>
        <b/>
        <u/>
        <sz val="20"/>
        <rFont val="ＭＳ Ｐゴシック"/>
        <family val="3"/>
        <charset val="128"/>
      </rPr>
      <t>A4</t>
    </r>
    <r>
      <rPr>
        <b/>
        <sz val="20"/>
        <rFont val="ＭＳ Ｐゴシック"/>
        <family val="3"/>
        <charset val="128"/>
      </rPr>
      <t>　にして（拡大して）印刷してください。</t>
    </r>
    <rPh sb="1" eb="2">
      <t>カナラ</t>
    </rPh>
    <rPh sb="11" eb="13">
      <t>カクダイ</t>
    </rPh>
    <rPh sb="16" eb="18">
      <t>インサツ</t>
    </rPh>
    <phoneticPr fontId="2"/>
  </si>
  <si>
    <t>村</t>
    <rPh sb="0" eb="1">
      <t xml:space="preserve">ムラ </t>
    </rPh>
    <phoneticPr fontId="2"/>
  </si>
  <si>
    <t>　</t>
  </si>
  <si>
    <t>こしがや</t>
    <phoneticPr fontId="2"/>
  </si>
  <si>
    <t>越谷市</t>
    <rPh sb="0" eb="3">
      <t xml:space="preserve">コシガヤシ </t>
    </rPh>
    <phoneticPr fontId="2"/>
  </si>
  <si>
    <t>女</t>
    <rPh sb="0" eb="1">
      <t xml:space="preserve">ジョシ </t>
    </rPh>
    <phoneticPr fontId="2"/>
  </si>
  <si>
    <t>ふじ</t>
    <phoneticPr fontId="2"/>
  </si>
  <si>
    <t>越谷</t>
    <rPh sb="0" eb="2">
      <t xml:space="preserve">コシガヤ </t>
    </rPh>
    <phoneticPr fontId="2"/>
  </si>
  <si>
    <t>富士</t>
    <rPh sb="0" eb="2">
      <t xml:space="preserve">フジ </t>
    </rPh>
    <phoneticPr fontId="2"/>
  </si>
  <si>
    <t>３４３</t>
    <phoneticPr fontId="2"/>
  </si>
  <si>
    <t>０８５７</t>
    <phoneticPr fontId="2"/>
  </si>
  <si>
    <t>埼玉</t>
    <rPh sb="0" eb="2">
      <t xml:space="preserve">サイタマ </t>
    </rPh>
    <phoneticPr fontId="2"/>
  </si>
  <si>
    <t>新越谷１丁目８５</t>
    <rPh sb="0" eb="3">
      <t xml:space="preserve">シンコシガヤ </t>
    </rPh>
    <phoneticPr fontId="2"/>
  </si>
  <si>
    <t>０４８</t>
    <phoneticPr fontId="2"/>
  </si>
  <si>
    <t>９６６</t>
    <phoneticPr fontId="2"/>
  </si>
  <si>
    <t>０３１７</t>
    <phoneticPr fontId="2"/>
  </si>
  <si>
    <t>０８３６</t>
    <phoneticPr fontId="2"/>
  </si>
  <si>
    <t>越谷　一郎</t>
    <rPh sb="0" eb="1">
      <t xml:space="preserve">コシガヤ </t>
    </rPh>
    <rPh sb="3" eb="5">
      <t xml:space="preserve">イチロウ </t>
    </rPh>
    <phoneticPr fontId="2"/>
  </si>
  <si>
    <t>新越</t>
    <rPh sb="0" eb="1">
      <t xml:space="preserve">シン </t>
    </rPh>
    <rPh sb="1" eb="2">
      <t xml:space="preserve">コシガヤ </t>
    </rPh>
    <phoneticPr fontId="2"/>
  </si>
  <si>
    <t>二郎</t>
    <rPh sb="0" eb="2">
      <t xml:space="preserve">ジロウ </t>
    </rPh>
    <phoneticPr fontId="2"/>
  </si>
  <si>
    <t>にいごし</t>
    <phoneticPr fontId="2"/>
  </si>
  <si>
    <t>じろう</t>
    <phoneticPr fontId="2"/>
  </si>
  <si>
    <t>三郎</t>
    <rPh sb="0" eb="2">
      <t xml:space="preserve">サブロウ </t>
    </rPh>
    <phoneticPr fontId="2"/>
  </si>
  <si>
    <t>たにこし</t>
    <phoneticPr fontId="2"/>
  </si>
  <si>
    <t>さぶろう</t>
    <phoneticPr fontId="2"/>
  </si>
  <si>
    <t>男</t>
    <rPh sb="0" eb="1">
      <t xml:space="preserve">オトコ </t>
    </rPh>
    <phoneticPr fontId="2"/>
  </si>
  <si>
    <t>士郎</t>
    <rPh sb="0" eb="2">
      <t xml:space="preserve">シロウ </t>
    </rPh>
    <phoneticPr fontId="2"/>
  </si>
  <si>
    <t>しろう</t>
    <phoneticPr fontId="2"/>
  </si>
  <si>
    <t>９９９</t>
    <phoneticPr fontId="2"/>
  </si>
  <si>
    <t>８８８８</t>
    <phoneticPr fontId="2"/>
  </si>
  <si>
    <t>埼玉県</t>
    <rPh sb="0" eb="3">
      <t xml:space="preserve">サイタマケン </t>
    </rPh>
    <phoneticPr fontId="2"/>
  </si>
  <si>
    <t>新越谷９９丁目１０００</t>
    <phoneticPr fontId="2"/>
  </si>
  <si>
    <t>０３０</t>
    <phoneticPr fontId="2"/>
  </si>
  <si>
    <t>７７７７</t>
    <phoneticPr fontId="2"/>
  </si>
  <si>
    <t>４４４４</t>
    <phoneticPr fontId="2"/>
  </si>
  <si>
    <t>記入例（こちらを参考に入力してください。）
印刷は、申し込み用紙のタブに移動してください。</t>
    <rPh sb="0" eb="3">
      <t xml:space="preserve">キニュウレイ </t>
    </rPh>
    <rPh sb="8" eb="10">
      <t xml:space="preserve">サンコウニ </t>
    </rPh>
    <rPh sb="11" eb="13">
      <t xml:space="preserve">ニュウリョク </t>
    </rPh>
    <rPh sb="21" eb="23">
      <t xml:space="preserve">インサツハ </t>
    </rPh>
    <rPh sb="25" eb="26">
      <t xml:space="preserve">モウシコミ </t>
    </rPh>
    <rPh sb="29" eb="31">
      <t xml:space="preserve">ヨウシノ </t>
    </rPh>
    <rPh sb="35" eb="37">
      <t xml:space="preserve">イドウシテクダサイ </t>
    </rPh>
    <phoneticPr fontId="2"/>
  </si>
  <si>
    <t>自営業</t>
    <rPh sb="0" eb="3">
      <t xml:space="preserve">ジエイギョウ </t>
    </rPh>
    <phoneticPr fontId="2"/>
  </si>
  <si>
    <t>谷</t>
    <rPh sb="0" eb="1">
      <t xml:space="preserve">タニ </t>
    </rPh>
    <phoneticPr fontId="2"/>
  </si>
  <si>
    <t>花子</t>
    <rPh sb="0" eb="2">
      <t xml:space="preserve">ハナコ </t>
    </rPh>
    <phoneticPr fontId="2"/>
  </si>
  <si>
    <t>たに</t>
    <phoneticPr fontId="2"/>
  </si>
  <si>
    <t>はなこ</t>
    <phoneticPr fontId="2"/>
  </si>
  <si>
    <t>越谷　一郎</t>
    <phoneticPr fontId="2"/>
  </si>
  <si>
    <t>初</t>
    <rPh sb="0" eb="1">
      <t xml:space="preserve">ハジメ </t>
    </rPh>
    <phoneticPr fontId="2"/>
  </si>
  <si>
    <t>六太</t>
    <rPh sb="0" eb="2">
      <t xml:space="preserve">ムッタ </t>
    </rPh>
    <phoneticPr fontId="2"/>
  </si>
  <si>
    <t>七瀬</t>
    <rPh sb="0" eb="2">
      <t xml:space="preserve">ナナセ </t>
    </rPh>
    <phoneticPr fontId="2"/>
  </si>
  <si>
    <t>久郎</t>
    <rPh sb="0" eb="2">
      <t xml:space="preserve">クロウ </t>
    </rPh>
    <phoneticPr fontId="2"/>
  </si>
  <si>
    <t>四五郎</t>
    <rPh sb="0" eb="1">
      <t xml:space="preserve">４ </t>
    </rPh>
    <rPh sb="1" eb="3">
      <t xml:space="preserve">シゴロウ </t>
    </rPh>
    <phoneticPr fontId="2"/>
  </si>
  <si>
    <t>越</t>
    <rPh sb="0" eb="1">
      <t xml:space="preserve">コシガヤ </t>
    </rPh>
    <phoneticPr fontId="2"/>
  </si>
  <si>
    <t>谷</t>
    <rPh sb="0" eb="1">
      <t xml:space="preserve">コシガヤ </t>
    </rPh>
    <phoneticPr fontId="2"/>
  </si>
  <si>
    <t>市</t>
    <rPh sb="0" eb="1">
      <t xml:space="preserve">シリツ </t>
    </rPh>
    <phoneticPr fontId="2"/>
  </si>
  <si>
    <t>立</t>
    <rPh sb="0" eb="1">
      <t xml:space="preserve">リツ </t>
    </rPh>
    <phoneticPr fontId="2"/>
  </si>
  <si>
    <t>富</t>
    <rPh sb="0" eb="1">
      <t xml:space="preserve">フジ </t>
    </rPh>
    <phoneticPr fontId="2"/>
  </si>
  <si>
    <t>士</t>
    <rPh sb="0" eb="1">
      <t xml:space="preserve">フジ </t>
    </rPh>
    <phoneticPr fontId="2"/>
  </si>
  <si>
    <t>山田</t>
    <rPh sb="0" eb="2">
      <t xml:space="preserve">ヤマダ </t>
    </rPh>
    <phoneticPr fontId="2"/>
  </si>
  <si>
    <t>田中</t>
    <rPh sb="0" eb="2">
      <t xml:space="preserve">タナカ </t>
    </rPh>
    <phoneticPr fontId="2"/>
  </si>
  <si>
    <t>弥彦</t>
    <phoneticPr fontId="2"/>
  </si>
  <si>
    <t>チーム１</t>
    <phoneticPr fontId="2"/>
  </si>
  <si>
    <t>チーム２</t>
  </si>
  <si>
    <t>チーム３</t>
  </si>
  <si>
    <t>チーム４</t>
  </si>
  <si>
    <t xml:space="preserve">※監督・外部指導者・部活動指導員については、埼玉県中学校体育連盟が定める
大会実施要項「（８）その他　ア」の項に違反していないことを確認しました。									</t>
    <phoneticPr fontId="2"/>
  </si>
  <si>
    <t xml:space="preserve"> </t>
  </si>
  <si>
    <t>文字数</t>
    <rPh sb="0" eb="3">
      <t xml:space="preserve">モジスウ </t>
    </rPh>
    <phoneticPr fontId="2"/>
  </si>
  <si>
    <t>県大会に向けての意気込み
（７０文字以内）</t>
    <rPh sb="0" eb="3">
      <t xml:space="preserve">ケンタイカイニ </t>
    </rPh>
    <rPh sb="4" eb="5">
      <t xml:space="preserve">ムケテ </t>
    </rPh>
    <rPh sb="8" eb="11">
      <t xml:space="preserve">イキゴミ </t>
    </rPh>
    <rPh sb="16" eb="18">
      <t xml:space="preserve">モジ </t>
    </rPh>
    <rPh sb="18" eb="20">
      <t xml:space="preserve">イナイ </t>
    </rPh>
    <phoneticPr fontId="2"/>
  </si>
  <si>
    <t>谷越</t>
    <rPh sb="0" eb="2">
      <t xml:space="preserve">タニコシ </t>
    </rPh>
    <phoneticPr fontId="2"/>
  </si>
  <si>
    <t>大会に向けて、日々全力で練習に取り組んできました。「一打集中」をスローガンに、一試合一試合を確実に勝っていきます。応援よろしくお願いします。</t>
    <rPh sb="0" eb="2">
      <t xml:space="preserve">タイカイニムケテ </t>
    </rPh>
    <rPh sb="7" eb="8">
      <t xml:space="preserve">ヒビゼンリョクデ </t>
    </rPh>
    <rPh sb="12" eb="14">
      <t xml:space="preserve">レンシュウニ </t>
    </rPh>
    <rPh sb="15" eb="16">
      <t xml:space="preserve">トリクンデキマシタ </t>
    </rPh>
    <rPh sb="26" eb="28">
      <t xml:space="preserve">イチダ </t>
    </rPh>
    <rPh sb="28" eb="30">
      <t xml:space="preserve">シュウチュウ </t>
    </rPh>
    <rPh sb="39" eb="42">
      <t xml:space="preserve">ヒトシアイ </t>
    </rPh>
    <rPh sb="42" eb="45">
      <t xml:space="preserve">イッシアイ </t>
    </rPh>
    <rPh sb="46" eb="48">
      <t xml:space="preserve">カクジツニ </t>
    </rPh>
    <rPh sb="49" eb="50">
      <t xml:space="preserve">カッテイキタイト </t>
    </rPh>
    <rPh sb="57" eb="59">
      <t xml:space="preserve">オウエンヨロシクオネガイシマス </t>
    </rPh>
    <phoneticPr fontId="2"/>
  </si>
  <si>
    <t>主将の
言葉</t>
    <rPh sb="0" eb="1">
      <t xml:space="preserve">シュショウ </t>
    </rPh>
    <rPh sb="4" eb="6">
      <t xml:space="preserve">コトバ </t>
    </rPh>
    <phoneticPr fontId="2"/>
  </si>
  <si>
    <t>北埼玉</t>
    <rPh sb="0" eb="1">
      <t xml:space="preserve">キタサイタマ </t>
    </rPh>
    <phoneticPr fontId="2"/>
  </si>
  <si>
    <t>南埼玉</t>
    <rPh sb="0" eb="3">
      <t xml:space="preserve">ミナミサイタマ </t>
    </rPh>
    <phoneticPr fontId="2"/>
  </si>
  <si>
    <t>春日部市</t>
    <rPh sb="0" eb="3">
      <t>カスカベ</t>
    </rPh>
    <rPh sb="3" eb="4">
      <t xml:space="preserve">シ </t>
    </rPh>
    <phoneticPr fontId="2"/>
  </si>
  <si>
    <t>越谷・八潮</t>
    <rPh sb="0" eb="2">
      <t xml:space="preserve">コシガヤ </t>
    </rPh>
    <rPh sb="3" eb="5">
      <t xml:space="preserve">ヤシオ </t>
    </rPh>
    <phoneticPr fontId="2"/>
  </si>
  <si>
    <t>久喜・幸手</t>
    <rPh sb="0" eb="2">
      <t>クキ</t>
    </rPh>
    <rPh sb="3" eb="5">
      <t>サッテ</t>
    </rPh>
    <phoneticPr fontId="2"/>
  </si>
  <si>
    <t>北葛飾区南部</t>
    <rPh sb="0" eb="4">
      <t xml:space="preserve">キタカツシカク </t>
    </rPh>
    <rPh sb="4" eb="6">
      <t>ナンブ</t>
    </rPh>
    <phoneticPr fontId="2"/>
  </si>
  <si>
    <t>さいたま市</t>
    <rPh sb="4" eb="5">
      <t xml:space="preserve">シ </t>
    </rPh>
    <phoneticPr fontId="2"/>
  </si>
  <si>
    <t>川口市</t>
    <rPh sb="0" eb="3">
      <t xml:space="preserve">カワグチシ </t>
    </rPh>
    <phoneticPr fontId="2"/>
  </si>
  <si>
    <t>県南</t>
    <rPh sb="0" eb="2">
      <t xml:space="preserve">ケンナンチク </t>
    </rPh>
    <phoneticPr fontId="2"/>
  </si>
  <si>
    <t>朝霞</t>
    <rPh sb="0" eb="2">
      <t>アサカ</t>
    </rPh>
    <phoneticPr fontId="2"/>
  </si>
  <si>
    <t>上尾市</t>
    <rPh sb="0" eb="2">
      <t>アゲオ</t>
    </rPh>
    <rPh sb="2" eb="3">
      <t xml:space="preserve">シ </t>
    </rPh>
    <phoneticPr fontId="2"/>
  </si>
  <si>
    <t>北足立北部</t>
    <rPh sb="0" eb="3">
      <t xml:space="preserve">キタアダチ </t>
    </rPh>
    <rPh sb="3" eb="5">
      <t xml:space="preserve">ホクブ </t>
    </rPh>
    <phoneticPr fontId="2"/>
  </si>
  <si>
    <t>川越市</t>
    <rPh sb="0" eb="2">
      <t>カワゴエ</t>
    </rPh>
    <rPh sb="2" eb="3">
      <t xml:space="preserve">シ </t>
    </rPh>
    <phoneticPr fontId="2"/>
  </si>
  <si>
    <t>所沢市</t>
    <rPh sb="0" eb="2">
      <t>トコロザワ</t>
    </rPh>
    <rPh sb="2" eb="3">
      <t xml:space="preserve">シ </t>
    </rPh>
    <phoneticPr fontId="2"/>
  </si>
  <si>
    <t>入間東部</t>
    <rPh sb="0" eb="2">
      <t>イルマ</t>
    </rPh>
    <rPh sb="2" eb="4">
      <t>トウブ</t>
    </rPh>
    <phoneticPr fontId="2"/>
  </si>
  <si>
    <t>入間北部</t>
    <rPh sb="0" eb="2">
      <t>イルマ</t>
    </rPh>
    <rPh sb="2" eb="4">
      <t>ホクブ</t>
    </rPh>
    <phoneticPr fontId="2"/>
  </si>
  <si>
    <t>入間西部</t>
    <rPh sb="0" eb="2">
      <t>イルマ</t>
    </rPh>
    <rPh sb="2" eb="4">
      <t>セイブ</t>
    </rPh>
    <phoneticPr fontId="2"/>
  </si>
  <si>
    <t>狭山市</t>
    <rPh sb="0" eb="2">
      <t>サヤマ</t>
    </rPh>
    <rPh sb="2" eb="3">
      <t xml:space="preserve">シ </t>
    </rPh>
    <phoneticPr fontId="2"/>
  </si>
  <si>
    <t>入間市</t>
    <rPh sb="0" eb="2">
      <t>イルマ</t>
    </rPh>
    <rPh sb="2" eb="3">
      <t xml:space="preserve">シ </t>
    </rPh>
    <phoneticPr fontId="2"/>
  </si>
  <si>
    <t>比企郡</t>
    <rPh sb="0" eb="3">
      <t>ヒキグン</t>
    </rPh>
    <phoneticPr fontId="2"/>
  </si>
  <si>
    <t>秩父郡市</t>
    <rPh sb="0" eb="2">
      <t>チチブ</t>
    </rPh>
    <rPh sb="2" eb="3">
      <t xml:space="preserve">グン </t>
    </rPh>
    <rPh sb="3" eb="4">
      <t xml:space="preserve">シ </t>
    </rPh>
    <phoneticPr fontId="2"/>
  </si>
  <si>
    <t>本庄・児玉郡市</t>
    <rPh sb="0" eb="2">
      <t>ホンジョウ</t>
    </rPh>
    <rPh sb="3" eb="5">
      <t xml:space="preserve">コダマ </t>
    </rPh>
    <rPh sb="5" eb="7">
      <t xml:space="preserve">グンシ </t>
    </rPh>
    <phoneticPr fontId="2"/>
  </si>
  <si>
    <t>深谷・大里</t>
    <rPh sb="0" eb="2">
      <t>フカヤ</t>
    </rPh>
    <rPh sb="3" eb="5">
      <t xml:space="preserve">オオサト </t>
    </rPh>
    <phoneticPr fontId="2"/>
  </si>
  <si>
    <t>熊谷市</t>
    <rPh sb="0" eb="2">
      <t>クマガヤ</t>
    </rPh>
    <rPh sb="2" eb="3">
      <t xml:space="preserve">シ </t>
    </rPh>
    <phoneticPr fontId="2"/>
  </si>
  <si>
    <t>紹介文</t>
    <rPh sb="0" eb="3">
      <t xml:space="preserve">ショウカイブン </t>
    </rPh>
    <phoneticPr fontId="2"/>
  </si>
  <si>
    <t>地区番号</t>
    <rPh sb="0" eb="4">
      <t xml:space="preserve">チクバンゴウ 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</si>
</sst>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[$]ggge&quot;年&quot;m&quot;月&quot;d&quot;日&quot;;@"/>
  </numFmts>
  <fonts count="43">
    <font>
      <sz val="11"/>
      <name val="ＭＳ Ｐゴシック"/>
      <family val="3"/>
      <charset val="128"/>
    </font>
    <font>
      <sz val="14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sz val="12"/>
      <name val="ＭＳ Ｐゴシック"/>
      <family val="3"/>
      <charset val="128"/>
    </font>
    <font>
      <u/>
      <sz val="11"/>
      <name val="ＭＳ Ｐゴシック"/>
      <family val="3"/>
      <charset val="128"/>
    </font>
    <font>
      <u/>
      <sz val="12"/>
      <name val="ＭＳ Ｐゴシック"/>
      <family val="3"/>
      <charset val="128"/>
    </font>
    <font>
      <sz val="22"/>
      <name val="ＭＳ Ｐゴシック"/>
      <family val="3"/>
      <charset val="128"/>
    </font>
    <font>
      <u/>
      <sz val="20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6"/>
      <name val="HGPSoeiKakugothicUB"/>
      <family val="3"/>
      <charset val="128"/>
    </font>
    <font>
      <sz val="16"/>
      <name val="HGPSoeiKakugothicUB"/>
      <family val="3"/>
      <charset val="128"/>
    </font>
    <font>
      <sz val="14"/>
      <name val="HGPSoeiKakugothicUB"/>
      <family val="3"/>
      <charset val="128"/>
    </font>
    <font>
      <sz val="14"/>
      <name val="HGPSoeiKakugothicUB"/>
      <family val="3"/>
      <charset val="128"/>
    </font>
    <font>
      <sz val="11"/>
      <name val="HGPSoeiKakugothicUB"/>
      <family val="3"/>
      <charset val="128"/>
    </font>
    <font>
      <sz val="14"/>
      <name val="HGPSoeiKakugothicUB"/>
      <family val="3"/>
      <charset val="128"/>
    </font>
    <font>
      <sz val="10"/>
      <color indexed="10"/>
      <name val="ＭＳ Ｐゴシック"/>
      <family val="3"/>
      <charset val="128"/>
    </font>
    <font>
      <b/>
      <sz val="20"/>
      <name val="ＭＳ Ｐゴシック"/>
      <family val="3"/>
      <charset val="128"/>
    </font>
    <font>
      <b/>
      <u/>
      <sz val="20"/>
      <name val="ＭＳ Ｐゴシック"/>
      <family val="3"/>
      <charset val="128"/>
    </font>
    <font>
      <sz val="14"/>
      <name val="ＭＳ Ｐゴシック"/>
      <family val="3"/>
      <charset val="128"/>
      <scheme val="major"/>
    </font>
    <font>
      <sz val="12"/>
      <name val="ＭＳ Ｐゴシック"/>
      <family val="3"/>
      <charset val="128"/>
      <scheme val="major"/>
    </font>
    <font>
      <sz val="10"/>
      <name val="ＭＳ Ｐゴシック"/>
      <family val="3"/>
      <charset val="128"/>
      <scheme val="major"/>
    </font>
    <font>
      <sz val="11"/>
      <name val="ＭＳ Ｐゴシック"/>
      <family val="3"/>
      <charset val="128"/>
      <scheme val="major"/>
    </font>
    <font>
      <sz val="12"/>
      <name val="ＭＳ Ｐゴシック"/>
      <family val="2"/>
      <charset val="128"/>
    </font>
    <font>
      <sz val="14"/>
      <name val="ＭＳ Ｐゴシック"/>
      <family val="2"/>
      <charset val="128"/>
    </font>
    <font>
      <sz val="9"/>
      <name val="ＭＳ Ｐゴシック"/>
      <family val="2"/>
      <charset val="128"/>
    </font>
    <font>
      <sz val="11"/>
      <name val="ＭＳ Ｐゴシック"/>
      <family val="2"/>
      <charset val="128"/>
    </font>
    <font>
      <sz val="16"/>
      <name val="ＭＳ Ｐゴシック"/>
      <family val="2"/>
      <charset val="128"/>
    </font>
    <font>
      <sz val="22"/>
      <name val="ＭＳ Ｐゴシック"/>
      <family val="2"/>
      <charset val="128"/>
    </font>
    <font>
      <sz val="28"/>
      <name val="ＭＳ Ｐゴシック"/>
      <family val="2"/>
      <charset val="128"/>
    </font>
    <font>
      <sz val="28"/>
      <name val="ＭＳ Ｐゴシック"/>
      <family val="3"/>
      <charset val="128"/>
    </font>
    <font>
      <b/>
      <sz val="10"/>
      <color rgb="FF000000"/>
      <name val="Yu Gothic UI"/>
      <family val="3"/>
      <charset val="128"/>
    </font>
    <font>
      <sz val="20"/>
      <name val="ＭＳ Ｐゴシック"/>
      <family val="2"/>
      <charset val="128"/>
    </font>
    <font>
      <sz val="14"/>
      <color theme="0"/>
      <name val="ＭＳ Ｐゴシック"/>
      <family val="3"/>
      <charset val="128"/>
    </font>
    <font>
      <sz val="14"/>
      <color theme="0"/>
      <name val="HGPSoeiKakugothicUB"/>
      <family val="3"/>
      <charset val="128"/>
    </font>
    <font>
      <sz val="11"/>
      <color theme="0"/>
      <name val="ＭＳ Ｐゴシック"/>
      <family val="2"/>
      <charset val="128"/>
    </font>
    <font>
      <sz val="11"/>
      <color theme="1"/>
      <name val="ＭＳ Ｐゴシック"/>
      <family val="3"/>
      <charset val="128"/>
    </font>
    <font>
      <sz val="11"/>
      <color theme="6" tint="0.59999389629810485"/>
      <name val="ＭＳ Ｐゴシック"/>
      <family val="2"/>
      <charset val="128"/>
    </font>
    <font>
      <sz val="36"/>
      <name val="ＭＳ Ｐゴシック"/>
      <family val="2"/>
      <charset val="128"/>
    </font>
    <font>
      <sz val="14"/>
      <name val="ＭＳ Ｐゴシック"/>
      <family val="2"/>
      <charset val="128"/>
      <scheme val="major"/>
    </font>
    <font>
      <sz val="8"/>
      <name val="ＭＳ Ｐゴシック"/>
      <family val="3"/>
      <charset val="128"/>
    </font>
  </fonts>
  <fills count="17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0000"/>
        <bgColor indexed="64"/>
      </patternFill>
    </fill>
  </fills>
  <borders count="13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DotDot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dashDotDot">
        <color indexed="64"/>
      </bottom>
      <diagonal/>
    </border>
    <border>
      <left/>
      <right/>
      <top style="medium">
        <color indexed="64"/>
      </top>
      <bottom style="dashDotDot">
        <color indexed="64"/>
      </bottom>
      <diagonal/>
    </border>
    <border>
      <left/>
      <right style="thin">
        <color indexed="64"/>
      </right>
      <top style="medium">
        <color indexed="64"/>
      </top>
      <bottom style="dashDotDot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/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/>
      <right/>
      <top style="medium">
        <color indexed="64"/>
      </top>
      <bottom style="dashed">
        <color indexed="64"/>
      </bottom>
      <diagonal/>
    </border>
    <border>
      <left/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ashed">
        <color indexed="64"/>
      </bottom>
      <diagonal/>
    </border>
    <border>
      <left style="medium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thin">
        <color indexed="64"/>
      </right>
      <top/>
      <bottom style="dashed">
        <color indexed="64"/>
      </bottom>
      <diagonal/>
    </border>
    <border>
      <left style="thin">
        <color indexed="64"/>
      </left>
      <right style="medium">
        <color indexed="64"/>
      </right>
      <top/>
      <bottom style="dashed">
        <color indexed="64"/>
      </bottom>
      <diagonal/>
    </border>
    <border>
      <left style="medium">
        <color indexed="64"/>
      </left>
      <right style="medium">
        <color indexed="64"/>
      </right>
      <top/>
      <bottom style="dashed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dashDotDot">
        <color indexed="64"/>
      </top>
      <bottom style="medium">
        <color indexed="64"/>
      </bottom>
      <diagonal/>
    </border>
    <border>
      <left/>
      <right/>
      <top style="dashDotDot">
        <color indexed="64"/>
      </top>
      <bottom style="medium">
        <color indexed="64"/>
      </bottom>
      <diagonal/>
    </border>
    <border>
      <left/>
      <right style="thin">
        <color indexed="64"/>
      </right>
      <top style="dashDotDot">
        <color indexed="64"/>
      </top>
      <bottom style="medium">
        <color indexed="64"/>
      </bottom>
      <diagonal/>
    </border>
    <border>
      <left/>
      <right/>
      <top style="dashed">
        <color indexed="64"/>
      </top>
      <bottom style="medium">
        <color indexed="64"/>
      </bottom>
      <diagonal/>
    </border>
    <border>
      <left/>
      <right style="medium">
        <color indexed="64"/>
      </right>
      <top style="dash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theme="1"/>
      </left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indexed="64"/>
      </left>
      <right/>
      <top style="medium">
        <color indexed="64"/>
      </top>
      <bottom style="dashed">
        <color indexed="64"/>
      </bottom>
      <diagonal/>
    </border>
    <border>
      <left style="medium">
        <color theme="1"/>
      </left>
      <right style="thin">
        <color indexed="64"/>
      </right>
      <top style="medium">
        <color theme="1"/>
      </top>
      <bottom style="dashed">
        <color indexed="64"/>
      </bottom>
      <diagonal/>
    </border>
    <border>
      <left style="thin">
        <color indexed="64"/>
      </left>
      <right style="thin">
        <color indexed="64"/>
      </right>
      <top style="medium">
        <color theme="1"/>
      </top>
      <bottom style="dashed">
        <color indexed="64"/>
      </bottom>
      <diagonal/>
    </border>
    <border>
      <left style="thin">
        <color indexed="64"/>
      </left>
      <right style="medium">
        <color theme="1"/>
      </right>
      <top style="medium">
        <color theme="1"/>
      </top>
      <bottom style="dashed">
        <color indexed="64"/>
      </bottom>
      <diagonal/>
    </border>
    <border>
      <left style="medium">
        <color theme="1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thin">
        <color indexed="64"/>
      </right>
      <top/>
      <bottom style="medium">
        <color theme="1"/>
      </bottom>
      <diagonal/>
    </border>
    <border>
      <left style="thin">
        <color indexed="64"/>
      </left>
      <right style="medium">
        <color theme="1"/>
      </right>
      <top/>
      <bottom style="medium">
        <color theme="1"/>
      </bottom>
      <diagonal/>
    </border>
    <border>
      <left style="medium">
        <color theme="1"/>
      </left>
      <right/>
      <top style="medium">
        <color theme="1"/>
      </top>
      <bottom style="medium">
        <color theme="1"/>
      </bottom>
      <diagonal/>
    </border>
    <border>
      <left/>
      <right/>
      <top style="medium">
        <color theme="1"/>
      </top>
      <bottom style="medium">
        <color theme="1"/>
      </bottom>
      <diagonal/>
    </border>
    <border>
      <left/>
      <right style="medium">
        <color theme="1"/>
      </right>
      <top style="medium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 style="thin">
        <color theme="1"/>
      </bottom>
      <diagonal/>
    </border>
    <border>
      <left style="medium">
        <color theme="1"/>
      </left>
      <right style="medium">
        <color theme="1"/>
      </right>
      <top style="thin">
        <color theme="1"/>
      </top>
      <bottom style="medium">
        <color theme="1"/>
      </bottom>
      <diagonal/>
    </border>
    <border>
      <left style="medium">
        <color theme="1"/>
      </left>
      <right style="medium">
        <color theme="1"/>
      </right>
      <top style="medium">
        <color theme="1"/>
      </top>
      <bottom/>
      <diagonal/>
    </border>
    <border>
      <left style="medium">
        <color theme="1"/>
      </left>
      <right style="medium">
        <color theme="1"/>
      </right>
      <top/>
      <bottom/>
      <diagonal/>
    </border>
    <border>
      <left style="medium">
        <color theme="1"/>
      </left>
      <right style="medium">
        <color theme="1"/>
      </right>
      <top/>
      <bottom style="medium">
        <color theme="1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medium">
        <color indexed="64"/>
      </right>
      <top style="dotted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557">
    <xf numFmtId="0" fontId="0" fillId="0" borderId="0" xfId="0">
      <alignment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0" fillId="0" borderId="3" xfId="0" applyBorder="1">
      <alignment vertical="center"/>
    </xf>
    <xf numFmtId="0" fontId="1" fillId="0" borderId="4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1" fillId="0" borderId="6" xfId="0" applyFont="1" applyBorder="1" applyAlignment="1">
      <alignment horizontal="center" vertical="center"/>
    </xf>
    <xf numFmtId="0" fontId="0" fillId="0" borderId="7" xfId="0" applyBorder="1" applyAlignment="1">
      <alignment vertical="center" shrinkToFit="1"/>
    </xf>
    <xf numFmtId="0" fontId="1" fillId="0" borderId="8" xfId="0" applyFont="1" applyBorder="1" applyAlignment="1">
      <alignment vertical="center" shrinkToFit="1"/>
    </xf>
    <xf numFmtId="0" fontId="1" fillId="0" borderId="9" xfId="0" applyFont="1" applyBorder="1" applyAlignment="1">
      <alignment vertical="center" shrinkToFit="1"/>
    </xf>
    <xf numFmtId="0" fontId="1" fillId="0" borderId="10" xfId="0" applyFont="1" applyBorder="1" applyAlignment="1">
      <alignment horizontal="center" vertical="center" shrinkToFit="1"/>
    </xf>
    <xf numFmtId="0" fontId="0" fillId="0" borderId="11" xfId="0" applyBorder="1" applyAlignment="1">
      <alignment vertical="center" shrinkToFit="1"/>
    </xf>
    <xf numFmtId="0" fontId="0" fillId="0" borderId="12" xfId="0" applyBorder="1" applyAlignment="1">
      <alignment vertical="center" shrinkToFit="1"/>
    </xf>
    <xf numFmtId="0" fontId="1" fillId="0" borderId="13" xfId="0" applyFont="1" applyBorder="1" applyAlignment="1">
      <alignment vertical="center" shrinkToFit="1"/>
    </xf>
    <xf numFmtId="0" fontId="8" fillId="0" borderId="15" xfId="0" applyFont="1" applyBorder="1">
      <alignment vertical="center"/>
    </xf>
    <xf numFmtId="0" fontId="14" fillId="0" borderId="16" xfId="0" applyFont="1" applyBorder="1" applyAlignment="1">
      <alignment horizontal="right" vertical="center" shrinkToFit="1"/>
    </xf>
    <xf numFmtId="0" fontId="14" fillId="0" borderId="17" xfId="0" applyFont="1" applyBorder="1" applyAlignment="1">
      <alignment horizontal="right" vertical="center" shrinkToFit="1"/>
    </xf>
    <xf numFmtId="0" fontId="14" fillId="0" borderId="18" xfId="0" applyFont="1" applyBorder="1" applyAlignment="1">
      <alignment horizontal="right" vertical="center" shrinkToFit="1"/>
    </xf>
    <xf numFmtId="0" fontId="14" fillId="0" borderId="19" xfId="0" applyFont="1" applyBorder="1" applyAlignment="1">
      <alignment horizontal="right" vertical="center" shrinkToFit="1"/>
    </xf>
    <xf numFmtId="0" fontId="14" fillId="0" borderId="20" xfId="0" applyFont="1" applyBorder="1" applyAlignment="1">
      <alignment horizontal="right" vertical="center" shrinkToFit="1"/>
    </xf>
    <xf numFmtId="0" fontId="14" fillId="0" borderId="21" xfId="0" applyFont="1" applyBorder="1" applyAlignment="1">
      <alignment horizontal="right" vertical="center" shrinkToFit="1"/>
    </xf>
    <xf numFmtId="0" fontId="0" fillId="0" borderId="0" xfId="0" applyAlignment="1">
      <alignment horizontal="left" vertical="top" wrapText="1"/>
    </xf>
    <xf numFmtId="0" fontId="21" fillId="0" borderId="2" xfId="0" applyFont="1" applyBorder="1" applyAlignment="1">
      <alignment horizontal="center" vertical="center" shrinkToFit="1"/>
    </xf>
    <xf numFmtId="0" fontId="21" fillId="0" borderId="8" xfId="0" applyFont="1" applyBorder="1" applyAlignment="1">
      <alignment horizontal="center" vertical="center" shrinkToFit="1"/>
    </xf>
    <xf numFmtId="0" fontId="21" fillId="0" borderId="22" xfId="0" applyFont="1" applyBorder="1" applyAlignment="1">
      <alignment horizontal="center" vertical="center" shrinkToFit="1"/>
    </xf>
    <xf numFmtId="0" fontId="21" fillId="0" borderId="23" xfId="0" applyFont="1" applyBorder="1" applyAlignment="1">
      <alignment horizontal="center" vertical="center" shrinkToFit="1"/>
    </xf>
    <xf numFmtId="0" fontId="21" fillId="0" borderId="24" xfId="0" applyFont="1" applyBorder="1" applyAlignment="1">
      <alignment horizontal="center" vertical="center" shrinkToFit="1"/>
    </xf>
    <xf numFmtId="0" fontId="21" fillId="0" borderId="25" xfId="0" applyFont="1" applyBorder="1" applyAlignment="1">
      <alignment horizontal="center" vertical="center" shrinkToFit="1"/>
    </xf>
    <xf numFmtId="0" fontId="5" fillId="0" borderId="26" xfId="0" applyFont="1" applyBorder="1" applyAlignment="1">
      <alignment vertical="center" shrinkToFit="1"/>
    </xf>
    <xf numFmtId="0" fontId="22" fillId="0" borderId="27" xfId="0" applyFont="1" applyBorder="1" applyAlignment="1">
      <alignment horizontal="center" vertical="center" shrinkToFit="1"/>
    </xf>
    <xf numFmtId="0" fontId="22" fillId="0" borderId="23" xfId="0" applyFont="1" applyBorder="1" applyAlignment="1">
      <alignment horizontal="center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29" xfId="0" applyFont="1" applyBorder="1" applyAlignment="1">
      <alignment horizontal="right" vertical="center" shrinkToFit="1"/>
    </xf>
    <xf numFmtId="0" fontId="14" fillId="0" borderId="30" xfId="0" applyFont="1" applyBorder="1" applyAlignment="1">
      <alignment horizontal="right" vertical="center" shrinkToFit="1"/>
    </xf>
    <xf numFmtId="0" fontId="0" fillId="0" borderId="27" xfId="0" applyBorder="1" applyAlignment="1">
      <alignment horizontal="left" vertical="center"/>
    </xf>
    <xf numFmtId="0" fontId="0" fillId="0" borderId="26" xfId="0" applyBorder="1" applyAlignment="1">
      <alignment horizontal="left" vertical="center"/>
    </xf>
    <xf numFmtId="0" fontId="0" fillId="0" borderId="31" xfId="0" applyBorder="1" applyAlignment="1">
      <alignment horizontal="left" vertical="center"/>
    </xf>
    <xf numFmtId="0" fontId="0" fillId="2" borderId="32" xfId="0" applyFill="1" applyBorder="1" applyAlignment="1">
      <alignment horizontal="center" vertical="center" shrinkToFit="1"/>
    </xf>
    <xf numFmtId="0" fontId="21" fillId="2" borderId="33" xfId="0" applyFont="1" applyFill="1" applyBorder="1" applyAlignment="1">
      <alignment horizontal="center" vertical="center" shrinkToFit="1"/>
    </xf>
    <xf numFmtId="0" fontId="23" fillId="2" borderId="33" xfId="0" applyFont="1" applyFill="1" applyBorder="1" applyAlignment="1">
      <alignment horizontal="center" vertical="center" shrinkToFit="1"/>
    </xf>
    <xf numFmtId="0" fontId="1" fillId="2" borderId="32" xfId="0" applyFont="1" applyFill="1" applyBorder="1" applyAlignment="1">
      <alignment horizontal="center" vertical="center" shrinkToFit="1"/>
    </xf>
    <xf numFmtId="0" fontId="1" fillId="2" borderId="34" xfId="0" applyFont="1" applyFill="1" applyBorder="1" applyAlignment="1">
      <alignment horizontal="center" vertical="center"/>
    </xf>
    <xf numFmtId="0" fontId="1" fillId="2" borderId="33" xfId="0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" fillId="0" borderId="3" xfId="0" applyFont="1" applyBorder="1" applyAlignment="1">
      <alignment vertical="center" shrinkToFit="1"/>
    </xf>
    <xf numFmtId="0" fontId="5" fillId="0" borderId="76" xfId="0" applyFont="1" applyBorder="1">
      <alignment vertical="center"/>
    </xf>
    <xf numFmtId="0" fontId="25" fillId="0" borderId="76" xfId="0" applyFont="1" applyBorder="1">
      <alignment vertical="center"/>
    </xf>
    <xf numFmtId="0" fontId="28" fillId="0" borderId="0" xfId="0" applyFont="1" applyAlignment="1">
      <alignment vertical="center" textRotation="255"/>
    </xf>
    <xf numFmtId="0" fontId="28" fillId="0" borderId="0" xfId="0" applyFont="1" applyAlignment="1">
      <alignment horizontal="right" vertical="center"/>
    </xf>
    <xf numFmtId="0" fontId="28" fillId="0" borderId="0" xfId="0" applyFont="1">
      <alignment vertical="center"/>
    </xf>
    <xf numFmtId="0" fontId="28" fillId="0" borderId="51" xfId="0" applyFont="1" applyBorder="1" applyAlignment="1">
      <alignment horizontal="right" vertical="center"/>
    </xf>
    <xf numFmtId="0" fontId="28" fillId="0" borderId="47" xfId="0" applyFont="1" applyBorder="1" applyAlignment="1">
      <alignment horizontal="right" vertical="center"/>
    </xf>
    <xf numFmtId="0" fontId="28" fillId="0" borderId="87" xfId="0" applyFont="1" applyBorder="1" applyAlignment="1">
      <alignment horizontal="right" vertical="center"/>
    </xf>
    <xf numFmtId="0" fontId="28" fillId="0" borderId="26" xfId="0" applyFont="1" applyBorder="1" applyAlignment="1">
      <alignment horizontal="right" vertical="center"/>
    </xf>
    <xf numFmtId="0" fontId="28" fillId="0" borderId="37" xfId="0" applyFont="1" applyBorder="1" applyAlignment="1">
      <alignment horizontal="right" vertical="center"/>
    </xf>
    <xf numFmtId="0" fontId="28" fillId="0" borderId="37" xfId="0" applyFont="1" applyBorder="1">
      <alignment vertical="center"/>
    </xf>
    <xf numFmtId="0" fontId="28" fillId="0" borderId="45" xfId="0" applyFont="1" applyBorder="1" applyAlignment="1">
      <alignment horizontal="right" vertical="center"/>
    </xf>
    <xf numFmtId="0" fontId="28" fillId="0" borderId="36" xfId="0" applyFont="1" applyBorder="1" applyAlignment="1">
      <alignment horizontal="right" vertical="center"/>
    </xf>
    <xf numFmtId="0" fontId="28" fillId="0" borderId="0" xfId="0" applyFont="1" applyAlignment="1">
      <alignment horizontal="center" vertical="center"/>
    </xf>
    <xf numFmtId="0" fontId="28" fillId="0" borderId="86" xfId="0" applyFont="1" applyBorder="1" applyAlignment="1">
      <alignment horizontal="right" vertical="center"/>
    </xf>
    <xf numFmtId="0" fontId="28" fillId="0" borderId="27" xfId="0" applyFont="1" applyBorder="1" applyAlignment="1">
      <alignment horizontal="right" vertical="center"/>
    </xf>
    <xf numFmtId="0" fontId="28" fillId="0" borderId="84" xfId="0" applyFont="1" applyBorder="1" applyAlignment="1">
      <alignment horizontal="right" vertical="center"/>
    </xf>
    <xf numFmtId="0" fontId="28" fillId="0" borderId="95" xfId="0" applyFont="1" applyBorder="1" applyAlignment="1">
      <alignment horizontal="right" vertical="center"/>
    </xf>
    <xf numFmtId="0" fontId="28" fillId="0" borderId="3" xfId="0" applyFont="1" applyBorder="1" applyAlignment="1">
      <alignment horizontal="right" vertical="center"/>
    </xf>
    <xf numFmtId="0" fontId="28" fillId="0" borderId="32" xfId="0" applyFont="1" applyBorder="1" applyAlignment="1">
      <alignment horizontal="right" vertical="center"/>
    </xf>
    <xf numFmtId="0" fontId="28" fillId="0" borderId="84" xfId="0" applyFont="1" applyBorder="1" applyAlignment="1">
      <alignment horizontal="center" vertical="center"/>
    </xf>
    <xf numFmtId="0" fontId="28" fillId="0" borderId="101" xfId="0" applyFont="1" applyBorder="1" applyAlignment="1">
      <alignment horizontal="right" vertical="center"/>
    </xf>
    <xf numFmtId="0" fontId="28" fillId="0" borderId="99" xfId="0" applyFont="1" applyBorder="1" applyAlignment="1">
      <alignment horizontal="right" vertical="center"/>
    </xf>
    <xf numFmtId="0" fontId="28" fillId="0" borderId="100" xfId="0" applyFont="1" applyBorder="1" applyAlignment="1">
      <alignment horizontal="right" vertical="center"/>
    </xf>
    <xf numFmtId="0" fontId="28" fillId="0" borderId="41" xfId="0" applyFont="1" applyBorder="1" applyAlignment="1">
      <alignment horizontal="right" vertical="center"/>
    </xf>
    <xf numFmtId="0" fontId="28" fillId="0" borderId="7" xfId="0" applyFont="1" applyBorder="1">
      <alignment vertical="center"/>
    </xf>
    <xf numFmtId="0" fontId="28" fillId="0" borderId="5" xfId="0" applyFont="1" applyBorder="1">
      <alignment vertical="center"/>
    </xf>
    <xf numFmtId="0" fontId="28" fillId="0" borderId="57" xfId="0" applyFont="1" applyBorder="1">
      <alignment vertical="center"/>
    </xf>
    <xf numFmtId="0" fontId="28" fillId="0" borderId="41" xfId="0" applyFont="1" applyBorder="1">
      <alignment vertical="center"/>
    </xf>
    <xf numFmtId="0" fontId="28" fillId="0" borderId="41" xfId="0" applyFont="1" applyBorder="1" applyAlignment="1">
      <alignment horizontal="center" vertical="center"/>
    </xf>
    <xf numFmtId="0" fontId="28" fillId="0" borderId="44" xfId="0" applyFont="1" applyBorder="1" applyAlignment="1">
      <alignment horizontal="right" vertical="center"/>
    </xf>
    <xf numFmtId="0" fontId="28" fillId="0" borderId="56" xfId="0" applyFont="1" applyBorder="1">
      <alignment vertical="center"/>
    </xf>
    <xf numFmtId="0" fontId="28" fillId="0" borderId="46" xfId="0" applyFont="1" applyBorder="1">
      <alignment vertical="center"/>
    </xf>
    <xf numFmtId="0" fontId="30" fillId="0" borderId="0" xfId="0" applyFont="1">
      <alignment vertical="center"/>
    </xf>
    <xf numFmtId="0" fontId="32" fillId="0" borderId="0" xfId="0" applyFont="1">
      <alignment vertical="center"/>
    </xf>
    <xf numFmtId="0" fontId="30" fillId="0" borderId="26" xfId="0" applyFont="1" applyBorder="1">
      <alignment vertical="center"/>
    </xf>
    <xf numFmtId="0" fontId="31" fillId="0" borderId="26" xfId="0" applyFont="1" applyBorder="1">
      <alignment vertical="center"/>
    </xf>
    <xf numFmtId="0" fontId="28" fillId="10" borderId="36" xfId="0" applyFont="1" applyFill="1" applyBorder="1" applyAlignment="1">
      <alignment vertical="center" textRotation="255" shrinkToFit="1"/>
    </xf>
    <xf numFmtId="0" fontId="1" fillId="0" borderId="113" xfId="0" applyFont="1" applyBorder="1" applyAlignment="1">
      <alignment horizontal="center" vertical="center" shrinkToFit="1"/>
    </xf>
    <xf numFmtId="0" fontId="1" fillId="0" borderId="43" xfId="0" applyFont="1" applyBorder="1" applyAlignment="1">
      <alignment vertical="center" shrinkToFit="1"/>
    </xf>
    <xf numFmtId="0" fontId="0" fillId="0" borderId="35" xfId="0" applyBorder="1">
      <alignment vertical="center"/>
    </xf>
    <xf numFmtId="0" fontId="28" fillId="0" borderId="0" xfId="0" applyFont="1" applyProtection="1">
      <alignment vertical="center"/>
      <protection locked="0"/>
    </xf>
    <xf numFmtId="0" fontId="28" fillId="0" borderId="38" xfId="0" applyFont="1" applyBorder="1" applyProtection="1">
      <alignment vertical="center"/>
      <protection locked="0"/>
    </xf>
    <xf numFmtId="49" fontId="28" fillId="0" borderId="45" xfId="0" applyNumberFormat="1" applyFont="1" applyBorder="1" applyProtection="1">
      <alignment vertical="center"/>
      <protection locked="0"/>
    </xf>
    <xf numFmtId="0" fontId="28" fillId="0" borderId="36" xfId="0" applyFont="1" applyBorder="1" applyProtection="1">
      <alignment vertical="center"/>
      <protection locked="0"/>
    </xf>
    <xf numFmtId="49" fontId="28" fillId="0" borderId="27" xfId="0" applyNumberFormat="1" applyFont="1" applyBorder="1" applyProtection="1">
      <alignment vertical="center"/>
      <protection locked="0"/>
    </xf>
    <xf numFmtId="0" fontId="28" fillId="0" borderId="37" xfId="0" applyFont="1" applyBorder="1" applyProtection="1">
      <alignment vertical="center"/>
      <protection locked="0"/>
    </xf>
    <xf numFmtId="49" fontId="28" fillId="0" borderId="26" xfId="0" applyNumberFormat="1" applyFont="1" applyBorder="1" applyProtection="1">
      <alignment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49" fontId="28" fillId="0" borderId="31" xfId="0" applyNumberFormat="1" applyFont="1" applyBorder="1" applyProtection="1">
      <alignment vertical="center"/>
      <protection locked="0"/>
    </xf>
    <xf numFmtId="0" fontId="28" fillId="0" borderId="98" xfId="0" applyFont="1" applyBorder="1" applyAlignment="1" applyProtection="1">
      <alignment horizontal="center" vertical="center"/>
      <protection locked="0"/>
    </xf>
    <xf numFmtId="0" fontId="28" fillId="0" borderId="99" xfId="0" applyFont="1" applyBorder="1" applyAlignment="1" applyProtection="1">
      <alignment horizontal="center" vertical="center"/>
      <protection locked="0"/>
    </xf>
    <xf numFmtId="0" fontId="28" fillId="0" borderId="100" xfId="0" applyFont="1" applyBorder="1" applyAlignment="1" applyProtection="1">
      <alignment horizontal="center" vertical="center"/>
      <protection locked="0"/>
    </xf>
    <xf numFmtId="0" fontId="28" fillId="0" borderId="84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Protection="1">
      <alignment vertical="center"/>
      <protection locked="0"/>
    </xf>
    <xf numFmtId="0" fontId="28" fillId="0" borderId="84" xfId="0" applyFont="1" applyBorder="1" applyProtection="1">
      <alignment vertical="center"/>
      <protection locked="0"/>
    </xf>
    <xf numFmtId="0" fontId="28" fillId="0" borderId="101" xfId="0" applyFont="1" applyBorder="1" applyAlignment="1" applyProtection="1">
      <alignment horizontal="center" vertical="center"/>
      <protection locked="0"/>
    </xf>
    <xf numFmtId="0" fontId="31" fillId="0" borderId="84" xfId="0" applyFont="1" applyBorder="1" applyAlignment="1" applyProtection="1">
      <alignment horizontal="center" vertical="center"/>
      <protection locked="0"/>
    </xf>
    <xf numFmtId="0" fontId="31" fillId="0" borderId="42" xfId="0" applyFont="1" applyBorder="1" applyAlignment="1" applyProtection="1">
      <alignment horizontal="center" vertical="center"/>
      <protection locked="0"/>
    </xf>
    <xf numFmtId="49" fontId="28" fillId="0" borderId="44" xfId="0" applyNumberFormat="1" applyFont="1" applyBorder="1" applyProtection="1">
      <alignment vertical="center"/>
      <protection locked="0"/>
    </xf>
    <xf numFmtId="0" fontId="28" fillId="0" borderId="26" xfId="0" applyFont="1" applyBorder="1" applyAlignment="1" applyProtection="1">
      <alignment horizontal="center" vertical="center"/>
      <protection locked="0"/>
    </xf>
    <xf numFmtId="0" fontId="28" fillId="0" borderId="45" xfId="0" applyFont="1" applyBorder="1" applyAlignment="1" applyProtection="1">
      <alignment horizontal="center" vertical="center"/>
      <protection locked="0"/>
    </xf>
    <xf numFmtId="49" fontId="28" fillId="0" borderId="38" xfId="0" applyNumberFormat="1" applyFont="1" applyBorder="1" applyProtection="1">
      <alignment vertical="center"/>
      <protection locked="0"/>
    </xf>
    <xf numFmtId="0" fontId="28" fillId="0" borderId="87" xfId="0" applyFont="1" applyBorder="1" applyProtection="1">
      <alignment vertical="center"/>
      <protection locked="0"/>
    </xf>
    <xf numFmtId="0" fontId="28" fillId="0" borderId="88" xfId="0" applyFont="1" applyBorder="1" applyProtection="1">
      <alignment vertical="center"/>
      <protection locked="0"/>
    </xf>
    <xf numFmtId="0" fontId="28" fillId="0" borderId="26" xfId="0" applyFont="1" applyBorder="1" applyProtection="1">
      <alignment vertical="center"/>
      <protection locked="0"/>
    </xf>
    <xf numFmtId="0" fontId="28" fillId="0" borderId="31" xfId="0" applyFont="1" applyBorder="1" applyProtection="1">
      <alignment vertical="center"/>
      <protection locked="0"/>
    </xf>
    <xf numFmtId="0" fontId="37" fillId="0" borderId="84" xfId="0" applyFont="1" applyBorder="1" applyAlignment="1" applyProtection="1">
      <alignment horizontal="center" vertical="center"/>
      <protection locked="0"/>
    </xf>
    <xf numFmtId="0" fontId="37" fillId="0" borderId="37" xfId="0" applyFont="1" applyBorder="1" applyProtection="1">
      <alignment vertical="center"/>
      <protection locked="0"/>
    </xf>
    <xf numFmtId="0" fontId="37" fillId="0" borderId="38" xfId="0" applyFont="1" applyBorder="1" applyAlignment="1" applyProtection="1">
      <alignment horizontal="center" vertical="center"/>
      <protection locked="0"/>
    </xf>
    <xf numFmtId="58" fontId="28" fillId="0" borderId="0" xfId="0" applyNumberFormat="1" applyFont="1">
      <alignment vertical="center"/>
    </xf>
    <xf numFmtId="0" fontId="28" fillId="13" borderId="0" xfId="0" applyFont="1" applyFill="1">
      <alignment vertical="center"/>
    </xf>
    <xf numFmtId="0" fontId="28" fillId="13" borderId="84" xfId="0" applyFont="1" applyFill="1" applyBorder="1" applyAlignment="1">
      <alignment horizontal="center" vertical="center"/>
    </xf>
    <xf numFmtId="0" fontId="28" fillId="13" borderId="41" xfId="0" applyFont="1" applyFill="1" applyBorder="1">
      <alignment vertical="center"/>
    </xf>
    <xf numFmtId="0" fontId="28" fillId="13" borderId="41" xfId="0" applyFont="1" applyFill="1" applyBorder="1" applyAlignment="1">
      <alignment horizontal="center" vertical="center"/>
    </xf>
    <xf numFmtId="0" fontId="28" fillId="13" borderId="46" xfId="0" applyFont="1" applyFill="1" applyBorder="1">
      <alignment vertical="center"/>
    </xf>
    <xf numFmtId="0" fontId="28" fillId="0" borderId="26" xfId="0" applyFont="1" applyBorder="1">
      <alignment vertical="center"/>
    </xf>
    <xf numFmtId="0" fontId="26" fillId="0" borderId="0" xfId="0" applyFont="1">
      <alignment vertical="center"/>
    </xf>
    <xf numFmtId="0" fontId="38" fillId="0" borderId="0" xfId="0" applyFont="1">
      <alignment vertical="center"/>
    </xf>
    <xf numFmtId="0" fontId="38" fillId="15" borderId="0" xfId="0" applyFont="1" applyFill="1">
      <alignment vertical="center"/>
    </xf>
    <xf numFmtId="0" fontId="0" fillId="15" borderId="0" xfId="0" applyFill="1">
      <alignment vertical="center"/>
    </xf>
    <xf numFmtId="49" fontId="0" fillId="15" borderId="0" xfId="0" applyNumberFormat="1" applyFill="1">
      <alignment vertical="center"/>
    </xf>
    <xf numFmtId="58" fontId="0" fillId="15" borderId="0" xfId="0" applyNumberFormat="1" applyFill="1">
      <alignment vertical="center"/>
    </xf>
    <xf numFmtId="176" fontId="0" fillId="15" borderId="0" xfId="0" applyNumberFormat="1" applyFill="1">
      <alignment vertical="center"/>
    </xf>
    <xf numFmtId="0" fontId="28" fillId="13" borderId="37" xfId="0" applyFont="1" applyFill="1" applyBorder="1" applyAlignment="1">
      <alignment horizontal="right" vertical="center"/>
    </xf>
    <xf numFmtId="0" fontId="34" fillId="13" borderId="37" xfId="0" applyFont="1" applyFill="1" applyBorder="1" applyAlignment="1">
      <alignment horizontal="center" vertical="center"/>
    </xf>
    <xf numFmtId="0" fontId="28" fillId="13" borderId="37" xfId="0" applyFont="1" applyFill="1" applyBorder="1">
      <alignment vertical="center"/>
    </xf>
    <xf numFmtId="0" fontId="28" fillId="13" borderId="26" xfId="0" applyFont="1" applyFill="1" applyBorder="1">
      <alignment vertical="center"/>
    </xf>
    <xf numFmtId="0" fontId="28" fillId="13" borderId="51" xfId="0" applyFont="1" applyFill="1" applyBorder="1" applyAlignment="1">
      <alignment horizontal="right" vertical="center"/>
    </xf>
    <xf numFmtId="0" fontId="28" fillId="13" borderId="47" xfId="0" applyFont="1" applyFill="1" applyBorder="1" applyAlignment="1">
      <alignment horizontal="right" vertical="center"/>
    </xf>
    <xf numFmtId="0" fontId="28" fillId="13" borderId="0" xfId="0" applyFont="1" applyFill="1" applyAlignment="1">
      <alignment vertical="center" textRotation="255"/>
    </xf>
    <xf numFmtId="0" fontId="28" fillId="13" borderId="0" xfId="0" applyFont="1" applyFill="1" applyAlignment="1">
      <alignment horizontal="right" vertical="center"/>
    </xf>
    <xf numFmtId="0" fontId="28" fillId="13" borderId="87" xfId="0" applyFont="1" applyFill="1" applyBorder="1" applyAlignment="1">
      <alignment horizontal="right" vertical="center"/>
    </xf>
    <xf numFmtId="0" fontId="28" fillId="13" borderId="87" xfId="0" applyFont="1" applyFill="1" applyBorder="1">
      <alignment vertical="center"/>
    </xf>
    <xf numFmtId="0" fontId="28" fillId="12" borderId="87" xfId="0" applyFont="1" applyFill="1" applyBorder="1">
      <alignment vertical="center"/>
    </xf>
    <xf numFmtId="0" fontId="28" fillId="12" borderId="88" xfId="0" applyFont="1" applyFill="1" applyBorder="1">
      <alignment vertical="center"/>
    </xf>
    <xf numFmtId="0" fontId="28" fillId="13" borderId="26" xfId="0" applyFont="1" applyFill="1" applyBorder="1" applyAlignment="1">
      <alignment horizontal="right" vertical="center"/>
    </xf>
    <xf numFmtId="0" fontId="28" fillId="12" borderId="26" xfId="0" applyFont="1" applyFill="1" applyBorder="1">
      <alignment vertical="center"/>
    </xf>
    <xf numFmtId="0" fontId="28" fillId="12" borderId="31" xfId="0" applyFont="1" applyFill="1" applyBorder="1">
      <alignment vertical="center"/>
    </xf>
    <xf numFmtId="49" fontId="28" fillId="13" borderId="45" xfId="0" applyNumberFormat="1" applyFont="1" applyFill="1" applyBorder="1">
      <alignment vertical="center"/>
    </xf>
    <xf numFmtId="0" fontId="28" fillId="12" borderId="45" xfId="0" applyFont="1" applyFill="1" applyBorder="1" applyAlignment="1">
      <alignment horizontal="center" vertical="center"/>
    </xf>
    <xf numFmtId="0" fontId="28" fillId="13" borderId="36" xfId="0" applyFont="1" applyFill="1" applyBorder="1">
      <alignment vertical="center"/>
    </xf>
    <xf numFmtId="0" fontId="28" fillId="12" borderId="37" xfId="0" applyFont="1" applyFill="1" applyBorder="1" applyAlignment="1">
      <alignment horizontal="center" vertical="center"/>
    </xf>
    <xf numFmtId="49" fontId="28" fillId="13" borderId="27" xfId="0" applyNumberFormat="1" applyFont="1" applyFill="1" applyBorder="1">
      <alignment vertical="center"/>
    </xf>
    <xf numFmtId="0" fontId="28" fillId="12" borderId="26" xfId="0" applyFont="1" applyFill="1" applyBorder="1" applyAlignment="1">
      <alignment horizontal="center" vertical="center"/>
    </xf>
    <xf numFmtId="49" fontId="28" fillId="13" borderId="26" xfId="0" applyNumberFormat="1" applyFont="1" applyFill="1" applyBorder="1">
      <alignment vertical="center"/>
    </xf>
    <xf numFmtId="49" fontId="28" fillId="13" borderId="31" xfId="0" applyNumberFormat="1" applyFont="1" applyFill="1" applyBorder="1">
      <alignment vertical="center"/>
    </xf>
    <xf numFmtId="0" fontId="28" fillId="13" borderId="45" xfId="0" applyFont="1" applyFill="1" applyBorder="1" applyAlignment="1">
      <alignment horizontal="right" vertical="center"/>
    </xf>
    <xf numFmtId="49" fontId="28" fillId="13" borderId="44" xfId="0" applyNumberFormat="1" applyFont="1" applyFill="1" applyBorder="1">
      <alignment vertical="center"/>
    </xf>
    <xf numFmtId="49" fontId="28" fillId="13" borderId="38" xfId="0" applyNumberFormat="1" applyFont="1" applyFill="1" applyBorder="1">
      <alignment vertical="center"/>
    </xf>
    <xf numFmtId="0" fontId="28" fillId="13" borderId="36" xfId="0" applyFont="1" applyFill="1" applyBorder="1" applyAlignment="1">
      <alignment horizontal="right" vertical="center"/>
    </xf>
    <xf numFmtId="0" fontId="28" fillId="13" borderId="0" xfId="0" applyFont="1" applyFill="1" applyAlignment="1">
      <alignment horizontal="center" vertical="center"/>
    </xf>
    <xf numFmtId="0" fontId="28" fillId="13" borderId="27" xfId="0" applyFont="1" applyFill="1" applyBorder="1" applyAlignment="1">
      <alignment horizontal="right" vertical="center"/>
    </xf>
    <xf numFmtId="0" fontId="28" fillId="13" borderId="84" xfId="0" applyFont="1" applyFill="1" applyBorder="1" applyAlignment="1">
      <alignment horizontal="right" vertical="center"/>
    </xf>
    <xf numFmtId="0" fontId="28" fillId="13" borderId="38" xfId="0" applyFont="1" applyFill="1" applyBorder="1">
      <alignment vertical="center"/>
    </xf>
    <xf numFmtId="0" fontId="39" fillId="13" borderId="84" xfId="0" applyFont="1" applyFill="1" applyBorder="1" applyAlignment="1">
      <alignment horizontal="center" vertical="center"/>
    </xf>
    <xf numFmtId="0" fontId="39" fillId="13" borderId="84" xfId="0" applyFont="1" applyFill="1" applyBorder="1">
      <alignment vertical="center"/>
    </xf>
    <xf numFmtId="0" fontId="28" fillId="13" borderId="95" xfId="0" applyFont="1" applyFill="1" applyBorder="1" applyAlignment="1">
      <alignment horizontal="right" vertical="center"/>
    </xf>
    <xf numFmtId="0" fontId="28" fillId="13" borderId="3" xfId="0" applyFont="1" applyFill="1" applyBorder="1" applyAlignment="1">
      <alignment horizontal="right" vertical="center"/>
    </xf>
    <xf numFmtId="0" fontId="39" fillId="13" borderId="37" xfId="0" applyFont="1" applyFill="1" applyBorder="1">
      <alignment vertical="center"/>
    </xf>
    <xf numFmtId="0" fontId="39" fillId="13" borderId="38" xfId="0" applyFont="1" applyFill="1" applyBorder="1" applyAlignment="1">
      <alignment horizontal="center" vertical="center"/>
    </xf>
    <xf numFmtId="0" fontId="26" fillId="13" borderId="0" xfId="0" applyFont="1" applyFill="1">
      <alignment vertical="center"/>
    </xf>
    <xf numFmtId="0" fontId="28" fillId="13" borderId="32" xfId="0" applyFont="1" applyFill="1" applyBorder="1" applyAlignment="1">
      <alignment horizontal="right" vertical="center"/>
    </xf>
    <xf numFmtId="0" fontId="28" fillId="13" borderId="101" xfId="0" applyFont="1" applyFill="1" applyBorder="1" applyAlignment="1">
      <alignment horizontal="right" vertical="center"/>
    </xf>
    <xf numFmtId="0" fontId="28" fillId="13" borderId="98" xfId="0" applyFont="1" applyFill="1" applyBorder="1" applyAlignment="1">
      <alignment horizontal="center" vertical="center"/>
    </xf>
    <xf numFmtId="0" fontId="28" fillId="13" borderId="99" xfId="0" applyFont="1" applyFill="1" applyBorder="1" applyAlignment="1">
      <alignment horizontal="right" vertical="center"/>
    </xf>
    <xf numFmtId="0" fontId="28" fillId="13" borderId="99" xfId="0" applyFont="1" applyFill="1" applyBorder="1" applyAlignment="1">
      <alignment horizontal="center" vertical="center"/>
    </xf>
    <xf numFmtId="0" fontId="28" fillId="13" borderId="100" xfId="0" applyFont="1" applyFill="1" applyBorder="1" applyAlignment="1">
      <alignment horizontal="right" vertical="center"/>
    </xf>
    <xf numFmtId="0" fontId="28" fillId="13" borderId="100" xfId="0" applyFont="1" applyFill="1" applyBorder="1" applyAlignment="1">
      <alignment horizontal="center" vertical="center"/>
    </xf>
    <xf numFmtId="0" fontId="28" fillId="13" borderId="41" xfId="0" applyFont="1" applyFill="1" applyBorder="1" applyAlignment="1">
      <alignment horizontal="right" vertical="center"/>
    </xf>
    <xf numFmtId="0" fontId="28" fillId="13" borderId="7" xfId="0" applyFont="1" applyFill="1" applyBorder="1">
      <alignment vertical="center"/>
    </xf>
    <xf numFmtId="0" fontId="28" fillId="13" borderId="5" xfId="0" applyFont="1" applyFill="1" applyBorder="1">
      <alignment vertical="center"/>
    </xf>
    <xf numFmtId="0" fontId="28" fillId="13" borderId="57" xfId="0" applyFont="1" applyFill="1" applyBorder="1">
      <alignment vertical="center"/>
    </xf>
    <xf numFmtId="0" fontId="28" fillId="13" borderId="84" xfId="0" applyFont="1" applyFill="1" applyBorder="1">
      <alignment vertical="center"/>
    </xf>
    <xf numFmtId="0" fontId="28" fillId="13" borderId="44" xfId="0" applyFont="1" applyFill="1" applyBorder="1" applyAlignment="1">
      <alignment horizontal="right" vertical="center"/>
    </xf>
    <xf numFmtId="0" fontId="28" fillId="13" borderId="56" xfId="0" applyFont="1" applyFill="1" applyBorder="1">
      <alignment vertical="center"/>
    </xf>
    <xf numFmtId="0" fontId="28" fillId="13" borderId="101" xfId="0" applyFont="1" applyFill="1" applyBorder="1" applyAlignment="1">
      <alignment horizontal="center" vertical="center"/>
    </xf>
    <xf numFmtId="0" fontId="31" fillId="14" borderId="84" xfId="0" applyFont="1" applyFill="1" applyBorder="1" applyAlignment="1">
      <alignment horizontal="center" vertical="center"/>
    </xf>
    <xf numFmtId="0" fontId="30" fillId="13" borderId="0" xfId="0" applyFont="1" applyFill="1">
      <alignment vertical="center"/>
    </xf>
    <xf numFmtId="0" fontId="32" fillId="13" borderId="0" xfId="0" applyFont="1" applyFill="1" applyAlignment="1">
      <alignment vertical="center" shrinkToFit="1"/>
    </xf>
    <xf numFmtId="0" fontId="31" fillId="14" borderId="42" xfId="0" applyFont="1" applyFill="1" applyBorder="1" applyAlignment="1">
      <alignment horizontal="center" vertical="center"/>
    </xf>
    <xf numFmtId="0" fontId="31" fillId="13" borderId="26" xfId="0" applyFont="1" applyFill="1" applyBorder="1" applyAlignment="1">
      <alignment vertical="center" shrinkToFit="1"/>
    </xf>
    <xf numFmtId="0" fontId="30" fillId="13" borderId="26" xfId="0" applyFont="1" applyFill="1" applyBorder="1">
      <alignment vertical="center"/>
    </xf>
    <xf numFmtId="0" fontId="28" fillId="0" borderId="0" xfId="0" applyFont="1" applyAlignment="1">
      <alignment vertical="center" wrapText="1"/>
    </xf>
    <xf numFmtId="0" fontId="28" fillId="0" borderId="42" xfId="0" applyFont="1" applyBorder="1" applyAlignment="1">
      <alignment horizontal="right" vertical="center"/>
    </xf>
    <xf numFmtId="0" fontId="28" fillId="0" borderId="114" xfId="0" applyFont="1" applyBorder="1" applyAlignment="1">
      <alignment horizontal="right" vertical="center" wrapText="1"/>
    </xf>
    <xf numFmtId="0" fontId="28" fillId="0" borderId="115" xfId="0" applyFont="1" applyBorder="1" applyAlignment="1">
      <alignment horizontal="right" vertical="center"/>
    </xf>
    <xf numFmtId="0" fontId="37" fillId="12" borderId="42" xfId="0" applyFont="1" applyFill="1" applyBorder="1" applyAlignment="1" applyProtection="1">
      <alignment horizontal="center" vertical="center"/>
      <protection locked="0"/>
    </xf>
    <xf numFmtId="0" fontId="37" fillId="12" borderId="42" xfId="0" applyFont="1" applyFill="1" applyBorder="1" applyProtection="1">
      <alignment vertical="center"/>
      <protection locked="0"/>
    </xf>
    <xf numFmtId="0" fontId="28" fillId="0" borderId="125" xfId="0" applyFont="1" applyBorder="1" applyAlignment="1">
      <alignment horizontal="center" vertical="center"/>
    </xf>
    <xf numFmtId="0" fontId="40" fillId="0" borderId="126" xfId="0" applyFont="1" applyBorder="1" applyAlignment="1">
      <alignment horizontal="center" vertical="center"/>
    </xf>
    <xf numFmtId="0" fontId="28" fillId="13" borderId="88" xfId="0" applyFont="1" applyFill="1" applyBorder="1" applyAlignment="1">
      <alignment horizontal="right" vertical="center"/>
    </xf>
    <xf numFmtId="0" fontId="28" fillId="13" borderId="124" xfId="0" applyFont="1" applyFill="1" applyBorder="1" applyAlignment="1">
      <alignment horizontal="right" vertical="center" wrapText="1"/>
    </xf>
    <xf numFmtId="0" fontId="0" fillId="16" borderId="0" xfId="0" applyFill="1">
      <alignment vertical="center"/>
    </xf>
    <xf numFmtId="0" fontId="34" fillId="0" borderId="37" xfId="0" applyFont="1" applyBorder="1" applyAlignment="1" applyProtection="1">
      <alignment horizontal="center" vertical="center"/>
      <protection locked="0"/>
    </xf>
    <xf numFmtId="0" fontId="0" fillId="0" borderId="10" xfId="0" applyBorder="1" applyAlignment="1">
      <alignment horizontal="center" vertical="center"/>
    </xf>
    <xf numFmtId="0" fontId="1" fillId="0" borderId="40" xfId="0" applyFont="1" applyBorder="1" applyAlignment="1">
      <alignment horizontal="center" vertical="center" shrinkToFit="1"/>
    </xf>
    <xf numFmtId="0" fontId="1" fillId="0" borderId="19" xfId="0" applyFont="1" applyBorder="1" applyAlignment="1">
      <alignment vertical="center" shrinkToFit="1"/>
    </xf>
    <xf numFmtId="0" fontId="1" fillId="0" borderId="10" xfId="0" applyFont="1" applyBorder="1" applyAlignment="1">
      <alignment vertical="center" shrinkToFit="1"/>
    </xf>
    <xf numFmtId="0" fontId="28" fillId="0" borderId="52" xfId="0" applyFont="1" applyBorder="1">
      <alignment vertical="center"/>
    </xf>
    <xf numFmtId="0" fontId="28" fillId="0" borderId="122" xfId="0" applyFont="1" applyBorder="1" applyAlignment="1" applyProtection="1">
      <alignment horizontal="left" vertical="center" wrapText="1"/>
      <protection locked="0"/>
    </xf>
    <xf numFmtId="0" fontId="28" fillId="0" borderId="123" xfId="0" applyFont="1" applyBorder="1" applyAlignment="1" applyProtection="1">
      <alignment horizontal="left" vertical="center" wrapText="1"/>
      <protection locked="0"/>
    </xf>
    <xf numFmtId="0" fontId="28" fillId="0" borderId="124" xfId="0" applyFont="1" applyBorder="1" applyAlignment="1" applyProtection="1">
      <alignment horizontal="left" vertical="center" wrapText="1"/>
      <protection locked="0"/>
    </xf>
    <xf numFmtId="0" fontId="29" fillId="13" borderId="0" xfId="0" applyFont="1" applyFill="1" applyAlignment="1">
      <alignment horizontal="center" vertical="center"/>
    </xf>
    <xf numFmtId="0" fontId="30" fillId="13" borderId="0" xfId="0" applyFont="1" applyFill="1" applyAlignment="1">
      <alignment horizontal="left" vertical="center"/>
    </xf>
    <xf numFmtId="0" fontId="30" fillId="13" borderId="26" xfId="0" applyFont="1" applyFill="1" applyBorder="1" applyAlignment="1">
      <alignment horizontal="center" vertical="center"/>
    </xf>
    <xf numFmtId="0" fontId="31" fillId="13" borderId="0" xfId="0" applyFont="1" applyFill="1" applyAlignment="1">
      <alignment horizontal="center" vertical="center" textRotation="255" wrapText="1"/>
    </xf>
    <xf numFmtId="0" fontId="31" fillId="13" borderId="0" xfId="0" applyFont="1" applyFill="1" applyAlignment="1">
      <alignment horizontal="center" vertical="center" textRotation="255"/>
    </xf>
    <xf numFmtId="0" fontId="28" fillId="9" borderId="41" xfId="0" applyFont="1" applyFill="1" applyBorder="1" applyAlignment="1">
      <alignment horizontal="center" vertical="center" textRotation="255"/>
    </xf>
    <xf numFmtId="0" fontId="28" fillId="9" borderId="85" xfId="0" applyFont="1" applyFill="1" applyBorder="1" applyAlignment="1">
      <alignment horizontal="center" vertical="center" textRotation="255"/>
    </xf>
    <xf numFmtId="0" fontId="28" fillId="9" borderId="42" xfId="0" applyFont="1" applyFill="1" applyBorder="1" applyAlignment="1">
      <alignment horizontal="center" vertical="center" textRotation="255"/>
    </xf>
    <xf numFmtId="0" fontId="28" fillId="13" borderId="7" xfId="0" applyFont="1" applyFill="1" applyBorder="1" applyAlignment="1">
      <alignment horizontal="center" vertical="center"/>
    </xf>
    <xf numFmtId="0" fontId="28" fillId="13" borderId="5" xfId="0" applyFont="1" applyFill="1" applyBorder="1" applyAlignment="1">
      <alignment horizontal="center" vertical="center"/>
    </xf>
    <xf numFmtId="0" fontId="28" fillId="13" borderId="55" xfId="0" applyFont="1" applyFill="1" applyBorder="1" applyAlignment="1">
      <alignment horizontal="center" vertical="center"/>
    </xf>
    <xf numFmtId="0" fontId="28" fillId="15" borderId="26" xfId="0" applyFont="1" applyFill="1" applyBorder="1" applyAlignment="1">
      <alignment horizontal="center" vertical="center" wrapText="1"/>
    </xf>
    <xf numFmtId="0" fontId="27" fillId="8" borderId="101" xfId="0" applyFont="1" applyFill="1" applyBorder="1" applyAlignment="1">
      <alignment horizontal="center" vertical="center" textRotation="255"/>
    </xf>
    <xf numFmtId="0" fontId="27" fillId="8" borderId="99" xfId="0" applyFont="1" applyFill="1" applyBorder="1" applyAlignment="1">
      <alignment horizontal="center" vertical="center" textRotation="255"/>
    </xf>
    <xf numFmtId="0" fontId="27" fillId="8" borderId="100" xfId="0" applyFont="1" applyFill="1" applyBorder="1" applyAlignment="1">
      <alignment horizontal="center" vertical="center" textRotation="255"/>
    </xf>
    <xf numFmtId="0" fontId="28" fillId="13" borderId="57" xfId="0" applyFont="1" applyFill="1" applyBorder="1" applyAlignment="1">
      <alignment horizontal="center" vertical="center"/>
    </xf>
    <xf numFmtId="0" fontId="28" fillId="13" borderId="32" xfId="0" applyFont="1" applyFill="1" applyBorder="1" applyAlignment="1">
      <alignment horizontal="center" vertical="center"/>
    </xf>
    <xf numFmtId="0" fontId="28" fillId="13" borderId="53" xfId="0" applyFont="1" applyFill="1" applyBorder="1" applyAlignment="1">
      <alignment horizontal="center" vertical="center"/>
    </xf>
    <xf numFmtId="0" fontId="28" fillId="13" borderId="33" xfId="0" applyFont="1" applyFill="1" applyBorder="1" applyAlignment="1">
      <alignment horizontal="center" vertical="center"/>
    </xf>
    <xf numFmtId="0" fontId="28" fillId="13" borderId="36" xfId="0" applyFont="1" applyFill="1" applyBorder="1" applyAlignment="1">
      <alignment horizontal="center" vertical="center"/>
    </xf>
    <xf numFmtId="0" fontId="28" fillId="13" borderId="54" xfId="0" applyFont="1" applyFill="1" applyBorder="1" applyAlignment="1">
      <alignment horizontal="center" vertical="center"/>
    </xf>
    <xf numFmtId="0" fontId="28" fillId="13" borderId="81" xfId="0" applyFont="1" applyFill="1" applyBorder="1" applyAlignment="1">
      <alignment horizontal="center" vertical="center"/>
    </xf>
    <xf numFmtId="0" fontId="28" fillId="13" borderId="38" xfId="0" applyFont="1" applyFill="1" applyBorder="1" applyAlignment="1">
      <alignment horizontal="center" vertical="center"/>
    </xf>
    <xf numFmtId="0" fontId="28" fillId="13" borderId="41" xfId="0" applyFont="1" applyFill="1" applyBorder="1" applyAlignment="1">
      <alignment horizontal="center" vertical="center"/>
    </xf>
    <xf numFmtId="0" fontId="28" fillId="13" borderId="42" xfId="0" applyFont="1" applyFill="1" applyBorder="1" applyAlignment="1">
      <alignment horizontal="center" vertical="center"/>
    </xf>
    <xf numFmtId="0" fontId="28" fillId="13" borderId="23" xfId="0" applyFont="1" applyFill="1" applyBorder="1" applyAlignment="1">
      <alignment horizontal="center" vertical="center"/>
    </xf>
    <xf numFmtId="0" fontId="28" fillId="13" borderId="47" xfId="0" applyFont="1" applyFill="1" applyBorder="1" applyAlignment="1">
      <alignment horizontal="center" vertical="center"/>
    </xf>
    <xf numFmtId="0" fontId="28" fillId="13" borderId="62" xfId="0" applyFont="1" applyFill="1" applyBorder="1" applyAlignment="1">
      <alignment horizontal="center" vertical="center"/>
    </xf>
    <xf numFmtId="0" fontId="28" fillId="13" borderId="105" xfId="0" applyFont="1" applyFill="1" applyBorder="1" applyAlignment="1">
      <alignment horizontal="center" vertical="center"/>
    </xf>
    <xf numFmtId="0" fontId="28" fillId="13" borderId="106" xfId="0" applyFont="1" applyFill="1" applyBorder="1" applyAlignment="1">
      <alignment horizontal="center" vertical="center"/>
    </xf>
    <xf numFmtId="0" fontId="28" fillId="13" borderId="15" xfId="0" applyFont="1" applyFill="1" applyBorder="1" applyAlignment="1">
      <alignment horizontal="center" vertical="center"/>
    </xf>
    <xf numFmtId="0" fontId="28" fillId="13" borderId="51" xfId="0" applyFont="1" applyFill="1" applyBorder="1" applyAlignment="1">
      <alignment horizontal="center" vertical="center"/>
    </xf>
    <xf numFmtId="0" fontId="28" fillId="13" borderId="82" xfId="0" applyFont="1" applyFill="1" applyBorder="1" applyAlignment="1">
      <alignment horizontal="center" vertical="center"/>
    </xf>
    <xf numFmtId="0" fontId="28" fillId="13" borderId="44" xfId="0" applyFont="1" applyFill="1" applyBorder="1" applyAlignment="1">
      <alignment horizontal="center" vertical="center"/>
    </xf>
    <xf numFmtId="0" fontId="28" fillId="13" borderId="46" xfId="0" applyFont="1" applyFill="1" applyBorder="1" applyAlignment="1">
      <alignment horizontal="center" vertical="center"/>
    </xf>
    <xf numFmtId="0" fontId="28" fillId="13" borderId="27" xfId="0" applyFont="1" applyFill="1" applyBorder="1" applyAlignment="1">
      <alignment horizontal="center" vertical="center"/>
    </xf>
    <xf numFmtId="0" fontId="28" fillId="13" borderId="31" xfId="0" applyFont="1" applyFill="1" applyBorder="1" applyAlignment="1">
      <alignment horizontal="center" vertical="center"/>
    </xf>
    <xf numFmtId="0" fontId="28" fillId="7" borderId="41" xfId="0" applyFont="1" applyFill="1" applyBorder="1" applyAlignment="1">
      <alignment horizontal="center" vertical="center" textRotation="255"/>
    </xf>
    <xf numFmtId="0" fontId="28" fillId="7" borderId="85" xfId="0" applyFont="1" applyFill="1" applyBorder="1" applyAlignment="1">
      <alignment horizontal="center" vertical="center" textRotation="255"/>
    </xf>
    <xf numFmtId="0" fontId="28" fillId="7" borderId="42" xfId="0" applyFont="1" applyFill="1" applyBorder="1" applyAlignment="1">
      <alignment horizontal="center" vertical="center" textRotation="255"/>
    </xf>
    <xf numFmtId="0" fontId="28" fillId="13" borderId="37" xfId="0" applyFont="1" applyFill="1" applyBorder="1" applyAlignment="1">
      <alignment horizontal="center" vertical="center"/>
    </xf>
    <xf numFmtId="0" fontId="28" fillId="13" borderId="40" xfId="0" applyFont="1" applyFill="1" applyBorder="1" applyAlignment="1">
      <alignment horizontal="center" vertical="center"/>
    </xf>
    <xf numFmtId="0" fontId="28" fillId="13" borderId="8" xfId="0" applyFont="1" applyFill="1" applyBorder="1" applyAlignment="1">
      <alignment horizontal="center" vertical="center"/>
    </xf>
    <xf numFmtId="0" fontId="28" fillId="13" borderId="1" xfId="0" applyFont="1" applyFill="1" applyBorder="1" applyAlignment="1">
      <alignment horizontal="center" vertical="center"/>
    </xf>
    <xf numFmtId="0" fontId="28" fillId="13" borderId="19" xfId="0" applyFont="1" applyFill="1" applyBorder="1" applyAlignment="1">
      <alignment horizontal="center" vertical="center"/>
    </xf>
    <xf numFmtId="0" fontId="28" fillId="13" borderId="13" xfId="0" applyFont="1" applyFill="1" applyBorder="1" applyAlignment="1">
      <alignment horizontal="center" vertical="center"/>
    </xf>
    <xf numFmtId="0" fontId="28" fillId="13" borderId="14" xfId="0" applyFont="1" applyFill="1" applyBorder="1" applyAlignment="1">
      <alignment horizontal="center" vertical="center"/>
    </xf>
    <xf numFmtId="0" fontId="28" fillId="13" borderId="28" xfId="0" applyFont="1" applyFill="1" applyBorder="1" applyAlignment="1">
      <alignment horizontal="center" vertical="center"/>
    </xf>
    <xf numFmtId="0" fontId="28" fillId="13" borderId="0" xfId="0" applyFont="1" applyFill="1" applyAlignment="1">
      <alignment horizontal="center" vertical="center" wrapText="1"/>
    </xf>
    <xf numFmtId="0" fontId="27" fillId="6" borderId="41" xfId="0" applyFont="1" applyFill="1" applyBorder="1" applyAlignment="1">
      <alignment horizontal="center" vertical="center" textRotation="255"/>
    </xf>
    <xf numFmtId="0" fontId="27" fillId="6" borderId="85" xfId="0" applyFont="1" applyFill="1" applyBorder="1" applyAlignment="1">
      <alignment horizontal="center" vertical="center" textRotation="255"/>
    </xf>
    <xf numFmtId="0" fontId="27" fillId="6" borderId="42" xfId="0" applyFont="1" applyFill="1" applyBorder="1" applyAlignment="1">
      <alignment horizontal="center" vertical="center" textRotation="255"/>
    </xf>
    <xf numFmtId="0" fontId="28" fillId="13" borderId="92" xfId="0" applyFont="1" applyFill="1" applyBorder="1" applyAlignment="1">
      <alignment horizontal="center" vertical="center"/>
    </xf>
    <xf numFmtId="0" fontId="28" fillId="13" borderId="93" xfId="0" applyFont="1" applyFill="1" applyBorder="1" applyAlignment="1">
      <alignment horizontal="center" vertical="center"/>
    </xf>
    <xf numFmtId="0" fontId="28" fillId="13" borderId="94" xfId="0" applyFont="1" applyFill="1" applyBorder="1" applyAlignment="1">
      <alignment horizontal="center" vertical="center"/>
    </xf>
    <xf numFmtId="0" fontId="28" fillId="13" borderId="91" xfId="0" applyFont="1" applyFill="1" applyBorder="1" applyAlignment="1">
      <alignment horizontal="center" vertical="center"/>
    </xf>
    <xf numFmtId="0" fontId="28" fillId="13" borderId="89" xfId="0" applyFont="1" applyFill="1" applyBorder="1" applyAlignment="1">
      <alignment horizontal="center" vertical="center"/>
    </xf>
    <xf numFmtId="0" fontId="28" fillId="13" borderId="90" xfId="0" applyFont="1" applyFill="1" applyBorder="1" applyAlignment="1">
      <alignment horizontal="center" vertical="center"/>
    </xf>
    <xf numFmtId="0" fontId="28" fillId="5" borderId="85" xfId="0" applyFont="1" applyFill="1" applyBorder="1" applyAlignment="1">
      <alignment horizontal="center" vertical="center" textRotation="255"/>
    </xf>
    <xf numFmtId="0" fontId="28" fillId="5" borderId="42" xfId="0" applyFont="1" applyFill="1" applyBorder="1" applyAlignment="1">
      <alignment horizontal="center" vertical="center" textRotation="255"/>
    </xf>
    <xf numFmtId="49" fontId="28" fillId="13" borderId="37" xfId="0" applyNumberFormat="1" applyFont="1" applyFill="1" applyBorder="1" applyAlignment="1">
      <alignment horizontal="center" vertical="center"/>
    </xf>
    <xf numFmtId="49" fontId="28" fillId="13" borderId="38" xfId="0" applyNumberFormat="1" applyFont="1" applyFill="1" applyBorder="1" applyAlignment="1">
      <alignment horizontal="center" vertical="center"/>
    </xf>
    <xf numFmtId="176" fontId="28" fillId="0" borderId="53" xfId="0" applyNumberFormat="1" applyFont="1" applyBorder="1" applyAlignment="1" applyProtection="1">
      <alignment horizontal="center" vertical="center"/>
      <protection locked="0"/>
    </xf>
    <xf numFmtId="176" fontId="28" fillId="0" borderId="33" xfId="0" applyNumberFormat="1" applyFont="1" applyBorder="1" applyAlignment="1" applyProtection="1">
      <alignment horizontal="center" vertical="center"/>
      <protection locked="0"/>
    </xf>
    <xf numFmtId="0" fontId="28" fillId="0" borderId="87" xfId="0" applyFont="1" applyBorder="1" applyAlignment="1" applyProtection="1">
      <alignment horizontal="center" vertical="center"/>
      <protection locked="0"/>
    </xf>
    <xf numFmtId="0" fontId="28" fillId="0" borderId="88" xfId="0" applyFont="1" applyBorder="1" applyAlignment="1" applyProtection="1">
      <alignment horizontal="center" vertical="center"/>
      <protection locked="0"/>
    </xf>
    <xf numFmtId="0" fontId="28" fillId="0" borderId="110" xfId="0" applyFont="1" applyBorder="1" applyAlignment="1" applyProtection="1">
      <alignment horizontal="center" vertical="center"/>
      <protection locked="0"/>
    </xf>
    <xf numFmtId="0" fontId="28" fillId="0" borderId="111" xfId="0" applyFont="1" applyBorder="1" applyAlignment="1" applyProtection="1">
      <alignment horizontal="center" vertical="center"/>
      <protection locked="0"/>
    </xf>
    <xf numFmtId="0" fontId="28" fillId="4" borderId="45" xfId="0" applyFont="1" applyFill="1" applyBorder="1" applyAlignment="1">
      <alignment horizontal="center" vertical="center" textRotation="255"/>
    </xf>
    <xf numFmtId="0" fontId="28" fillId="4" borderId="0" xfId="0" applyFont="1" applyFill="1" applyAlignment="1">
      <alignment horizontal="center" vertical="center" textRotation="255"/>
    </xf>
    <xf numFmtId="0" fontId="28" fillId="4" borderId="26" xfId="0" applyFont="1" applyFill="1" applyBorder="1" applyAlignment="1">
      <alignment horizontal="center" vertical="center" textRotation="255"/>
    </xf>
    <xf numFmtId="0" fontId="28" fillId="13" borderId="119" xfId="0" applyFont="1" applyFill="1" applyBorder="1" applyAlignment="1" applyProtection="1">
      <alignment horizontal="center" vertical="center"/>
      <protection locked="0"/>
    </xf>
    <xf numFmtId="0" fontId="28" fillId="13" borderId="120" xfId="0" applyFont="1" applyFill="1" applyBorder="1" applyAlignment="1" applyProtection="1">
      <alignment horizontal="center" vertical="center"/>
      <protection locked="0"/>
    </xf>
    <xf numFmtId="0" fontId="28" fillId="13" borderId="121" xfId="0" applyFont="1" applyFill="1" applyBorder="1" applyAlignment="1" applyProtection="1">
      <alignment horizontal="center" vertical="center"/>
      <protection locked="0"/>
    </xf>
    <xf numFmtId="0" fontId="28" fillId="4" borderId="127" xfId="0" applyFont="1" applyFill="1" applyBorder="1" applyAlignment="1">
      <alignment horizontal="center" vertical="center" textRotation="255"/>
    </xf>
    <xf numFmtId="0" fontId="28" fillId="4" borderId="128" xfId="0" applyFont="1" applyFill="1" applyBorder="1" applyAlignment="1">
      <alignment horizontal="center" vertical="center" textRotation="255"/>
    </xf>
    <xf numFmtId="0" fontId="28" fillId="4" borderId="129" xfId="0" applyFont="1" applyFill="1" applyBorder="1" applyAlignment="1">
      <alignment horizontal="center" vertical="center" textRotation="255"/>
    </xf>
    <xf numFmtId="0" fontId="28" fillId="10" borderId="15" xfId="0" applyFont="1" applyFill="1" applyBorder="1" applyAlignment="1">
      <alignment horizontal="center" vertical="center" textRotation="255" wrapText="1"/>
    </xf>
    <xf numFmtId="0" fontId="28" fillId="10" borderId="23" xfId="0" applyFont="1" applyFill="1" applyBorder="1" applyAlignment="1">
      <alignment horizontal="center" vertical="center" textRotation="255"/>
    </xf>
    <xf numFmtId="0" fontId="28" fillId="13" borderId="21" xfId="0" applyFont="1" applyFill="1" applyBorder="1" applyAlignment="1">
      <alignment horizontal="center" vertical="center"/>
    </xf>
    <xf numFmtId="0" fontId="28" fillId="3" borderId="41" xfId="0" applyFont="1" applyFill="1" applyBorder="1" applyAlignment="1">
      <alignment horizontal="center" vertical="center" textRotation="255"/>
    </xf>
    <xf numFmtId="0" fontId="28" fillId="3" borderId="85" xfId="0" applyFont="1" applyFill="1" applyBorder="1" applyAlignment="1">
      <alignment horizontal="center" vertical="center" textRotation="255"/>
    </xf>
    <xf numFmtId="0" fontId="28" fillId="3" borderId="42" xfId="0" applyFont="1" applyFill="1" applyBorder="1" applyAlignment="1">
      <alignment horizontal="center" vertical="center" textRotation="255"/>
    </xf>
    <xf numFmtId="0" fontId="28" fillId="13" borderId="87" xfId="0" applyFont="1" applyFill="1" applyBorder="1" applyAlignment="1">
      <alignment horizontal="center" vertical="center"/>
    </xf>
    <xf numFmtId="0" fontId="28" fillId="13" borderId="88" xfId="0" applyFont="1" applyFill="1" applyBorder="1" applyAlignment="1">
      <alignment horizontal="center" vertical="center"/>
    </xf>
    <xf numFmtId="0" fontId="28" fillId="13" borderId="110" xfId="0" applyFont="1" applyFill="1" applyBorder="1" applyAlignment="1">
      <alignment horizontal="center" vertical="center"/>
    </xf>
    <xf numFmtId="0" fontId="28" fillId="13" borderId="111" xfId="0" applyFont="1" applyFill="1" applyBorder="1" applyAlignment="1">
      <alignment horizontal="center" vertical="center"/>
    </xf>
    <xf numFmtId="176" fontId="28" fillId="13" borderId="53" xfId="0" applyNumberFormat="1" applyFont="1" applyFill="1" applyBorder="1" applyAlignment="1">
      <alignment horizontal="center" vertical="center"/>
    </xf>
    <xf numFmtId="176" fontId="28" fillId="13" borderId="33" xfId="0" applyNumberFormat="1" applyFont="1" applyFill="1" applyBorder="1" applyAlignment="1">
      <alignment horizontal="center" vertical="center"/>
    </xf>
    <xf numFmtId="0" fontId="28" fillId="13" borderId="122" xfId="0" applyFont="1" applyFill="1" applyBorder="1" applyAlignment="1" applyProtection="1">
      <alignment horizontal="left" vertical="center" wrapText="1"/>
      <protection locked="0"/>
    </xf>
    <xf numFmtId="0" fontId="28" fillId="13" borderId="123" xfId="0" applyFont="1" applyFill="1" applyBorder="1" applyAlignment="1" applyProtection="1">
      <alignment horizontal="left" vertical="center" wrapText="1"/>
      <protection locked="0"/>
    </xf>
    <xf numFmtId="0" fontId="28" fillId="13" borderId="124" xfId="0" applyFont="1" applyFill="1" applyBorder="1" applyAlignment="1" applyProtection="1">
      <alignment horizontal="left" vertical="center" wrapText="1"/>
      <protection locked="0"/>
    </xf>
    <xf numFmtId="0" fontId="28" fillId="0" borderId="15" xfId="0" applyFont="1" applyBorder="1" applyAlignment="1" applyProtection="1">
      <alignment horizontal="center" vertical="center"/>
      <protection locked="0"/>
    </xf>
    <xf numFmtId="0" fontId="28" fillId="0" borderId="51" xfId="0" applyFont="1" applyBorder="1" applyAlignment="1" applyProtection="1">
      <alignment horizontal="center" vertical="center"/>
      <protection locked="0"/>
    </xf>
    <xf numFmtId="0" fontId="28" fillId="0" borderId="40" xfId="0" applyFont="1" applyBorder="1" applyAlignment="1" applyProtection="1">
      <alignment horizontal="center" vertical="center"/>
      <protection locked="0"/>
    </xf>
    <xf numFmtId="0" fontId="28" fillId="0" borderId="8" xfId="0" applyFont="1" applyBorder="1" applyAlignment="1" applyProtection="1">
      <alignment horizontal="center" vertical="center"/>
      <protection locked="0"/>
    </xf>
    <xf numFmtId="0" fontId="28" fillId="0" borderId="1" xfId="0" applyFont="1" applyBorder="1" applyAlignment="1" applyProtection="1">
      <alignment horizontal="center" vertical="center"/>
      <protection locked="0"/>
    </xf>
    <xf numFmtId="0" fontId="28" fillId="0" borderId="19" xfId="0" applyFont="1" applyBorder="1" applyAlignment="1" applyProtection="1">
      <alignment horizontal="center" vertical="center"/>
      <protection locked="0"/>
    </xf>
    <xf numFmtId="0" fontId="28" fillId="0" borderId="37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 applyProtection="1">
      <alignment horizontal="center" vertical="center"/>
      <protection locked="0"/>
    </xf>
    <xf numFmtId="0" fontId="28" fillId="0" borderId="47" xfId="0" applyFont="1" applyBorder="1" applyAlignment="1" applyProtection="1">
      <alignment horizontal="center" vertical="center"/>
      <protection locked="0"/>
    </xf>
    <xf numFmtId="0" fontId="28" fillId="0" borderId="21" xfId="0" applyFont="1" applyBorder="1" applyAlignment="1" applyProtection="1">
      <alignment horizontal="center" vertical="center"/>
      <protection locked="0"/>
    </xf>
    <xf numFmtId="49" fontId="28" fillId="0" borderId="37" xfId="0" applyNumberFormat="1" applyFont="1" applyBorder="1" applyAlignment="1" applyProtection="1">
      <alignment horizontal="center" vertical="center"/>
      <protection locked="0"/>
    </xf>
    <xf numFmtId="49" fontId="28" fillId="0" borderId="38" xfId="0" applyNumberFormat="1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 applyProtection="1">
      <alignment horizontal="center" vertical="center"/>
      <protection locked="0"/>
    </xf>
    <xf numFmtId="0" fontId="28" fillId="0" borderId="33" xfId="0" applyFont="1" applyBorder="1" applyAlignment="1" applyProtection="1">
      <alignment horizontal="center" vertical="center"/>
      <protection locked="0"/>
    </xf>
    <xf numFmtId="0" fontId="28" fillId="0" borderId="119" xfId="0" applyFont="1" applyBorder="1" applyAlignment="1" applyProtection="1">
      <alignment horizontal="center" vertical="center"/>
      <protection locked="0"/>
    </xf>
    <xf numFmtId="0" fontId="28" fillId="0" borderId="120" xfId="0" applyFont="1" applyBorder="1" applyAlignment="1" applyProtection="1">
      <alignment horizontal="center" vertical="center"/>
      <protection locked="0"/>
    </xf>
    <xf numFmtId="0" fontId="28" fillId="0" borderId="89" xfId="0" applyFont="1" applyBorder="1" applyAlignment="1" applyProtection="1">
      <alignment horizontal="center" vertical="center"/>
      <protection locked="0"/>
    </xf>
    <xf numFmtId="0" fontId="28" fillId="0" borderId="90" xfId="0" applyFont="1" applyBorder="1" applyAlignment="1" applyProtection="1">
      <alignment horizontal="center" vertical="center"/>
      <protection locked="0"/>
    </xf>
    <xf numFmtId="0" fontId="28" fillId="0" borderId="14" xfId="0" applyFont="1" applyBorder="1" applyAlignment="1" applyProtection="1">
      <alignment horizontal="center" vertical="center"/>
      <protection locked="0"/>
    </xf>
    <xf numFmtId="0" fontId="28" fillId="0" borderId="28" xfId="0" applyFont="1" applyBorder="1" applyAlignment="1" applyProtection="1">
      <alignment horizontal="center" vertical="center"/>
      <protection locked="0"/>
    </xf>
    <xf numFmtId="0" fontId="28" fillId="0" borderId="10" xfId="0" applyFont="1" applyBorder="1" applyAlignment="1" applyProtection="1">
      <alignment horizontal="center" vertical="center"/>
      <protection locked="0"/>
    </xf>
    <xf numFmtId="0" fontId="28" fillId="0" borderId="29" xfId="0" applyFont="1" applyBorder="1" applyAlignment="1" applyProtection="1">
      <alignment horizontal="center" vertical="center"/>
      <protection locked="0"/>
    </xf>
    <xf numFmtId="0" fontId="28" fillId="0" borderId="117" xfId="0" applyFont="1" applyBorder="1" applyAlignment="1" applyProtection="1">
      <alignment horizontal="center" vertical="center"/>
      <protection locked="0"/>
    </xf>
    <xf numFmtId="0" fontId="28" fillId="0" borderId="118" xfId="0" applyFont="1" applyBorder="1" applyAlignment="1" applyProtection="1">
      <alignment horizontal="center" vertical="center"/>
      <protection locked="0"/>
    </xf>
    <xf numFmtId="0" fontId="28" fillId="0" borderId="121" xfId="0" applyFont="1" applyBorder="1" applyAlignment="1" applyProtection="1">
      <alignment horizontal="center" vertical="center"/>
      <protection locked="0"/>
    </xf>
    <xf numFmtId="0" fontId="28" fillId="0" borderId="91" xfId="0" applyFont="1" applyBorder="1" applyAlignment="1" applyProtection="1">
      <alignment horizontal="center" vertical="center"/>
      <protection locked="0"/>
    </xf>
    <xf numFmtId="0" fontId="28" fillId="0" borderId="13" xfId="0" applyFont="1" applyBorder="1" applyAlignment="1" applyProtection="1">
      <alignment horizontal="center" vertical="center"/>
      <protection locked="0"/>
    </xf>
    <xf numFmtId="0" fontId="28" fillId="0" borderId="9" xfId="0" applyFont="1" applyBorder="1" applyAlignment="1" applyProtection="1">
      <alignment horizontal="center" vertical="center"/>
      <protection locked="0"/>
    </xf>
    <xf numFmtId="0" fontId="28" fillId="0" borderId="116" xfId="0" applyFont="1" applyBorder="1" applyAlignment="1" applyProtection="1">
      <alignment horizontal="center" vertical="center"/>
      <protection locked="0"/>
    </xf>
    <xf numFmtId="0" fontId="28" fillId="0" borderId="36" xfId="0" applyFont="1" applyBorder="1" applyAlignment="1" applyProtection="1">
      <alignment horizontal="center" vertical="center"/>
      <protection locked="0"/>
    </xf>
    <xf numFmtId="0" fontId="28" fillId="5" borderId="41" xfId="0" applyFont="1" applyFill="1" applyBorder="1" applyAlignment="1">
      <alignment horizontal="center" vertical="center" textRotation="255"/>
    </xf>
    <xf numFmtId="0" fontId="28" fillId="0" borderId="92" xfId="0" applyFont="1" applyBorder="1" applyAlignment="1" applyProtection="1">
      <alignment horizontal="center" vertical="center"/>
      <protection locked="0"/>
    </xf>
    <xf numFmtId="0" fontId="28" fillId="0" borderId="93" xfId="0" applyFont="1" applyBorder="1" applyAlignment="1" applyProtection="1">
      <alignment horizontal="center" vertical="center"/>
      <protection locked="0"/>
    </xf>
    <xf numFmtId="0" fontId="28" fillId="0" borderId="94" xfId="0" applyFont="1" applyBorder="1" applyAlignment="1" applyProtection="1">
      <alignment horizontal="center" vertical="center"/>
      <protection locked="0"/>
    </xf>
    <xf numFmtId="0" fontId="28" fillId="0" borderId="3" xfId="0" applyFont="1" applyBorder="1" applyAlignment="1">
      <alignment horizontal="center" vertical="center" wrapText="1"/>
    </xf>
    <xf numFmtId="0" fontId="28" fillId="0" borderId="0" xfId="0" applyFont="1" applyAlignment="1">
      <alignment horizontal="center" vertical="center" wrapText="1"/>
    </xf>
    <xf numFmtId="0" fontId="28" fillId="0" borderId="54" xfId="0" applyFont="1" applyBorder="1" applyAlignment="1" applyProtection="1">
      <alignment horizontal="center" vertical="center"/>
      <protection locked="0"/>
    </xf>
    <xf numFmtId="0" fontId="28" fillId="0" borderId="105" xfId="0" applyFont="1" applyBorder="1" applyAlignment="1">
      <alignment horizontal="center" vertical="center"/>
    </xf>
    <xf numFmtId="0" fontId="28" fillId="0" borderId="106" xfId="0" applyFont="1" applyBorder="1" applyAlignment="1">
      <alignment horizontal="center" vertical="center"/>
    </xf>
    <xf numFmtId="0" fontId="28" fillId="0" borderId="82" xfId="0" applyFont="1" applyBorder="1" applyAlignment="1" applyProtection="1">
      <alignment horizontal="center" vertical="center"/>
      <protection locked="0"/>
    </xf>
    <xf numFmtId="0" fontId="28" fillId="0" borderId="23" xfId="0" applyFont="1" applyBorder="1" applyAlignment="1" applyProtection="1">
      <alignment horizontal="center" vertical="center"/>
      <protection locked="0"/>
    </xf>
    <xf numFmtId="0" fontId="28" fillId="0" borderId="62" xfId="0" applyFont="1" applyBorder="1" applyAlignment="1" applyProtection="1">
      <alignment horizontal="center" vertical="center"/>
      <protection locked="0"/>
    </xf>
    <xf numFmtId="0" fontId="28" fillId="0" borderId="7" xfId="0" applyFont="1" applyBorder="1" applyAlignment="1">
      <alignment horizontal="center" vertical="center"/>
    </xf>
    <xf numFmtId="0" fontId="28" fillId="0" borderId="5" xfId="0" applyFont="1" applyBorder="1" applyAlignment="1">
      <alignment horizontal="center" vertical="center"/>
    </xf>
    <xf numFmtId="0" fontId="28" fillId="0" borderId="55" xfId="0" applyFont="1" applyBorder="1" applyAlignment="1">
      <alignment horizontal="center" vertical="center"/>
    </xf>
    <xf numFmtId="0" fontId="28" fillId="0" borderId="32" xfId="0" applyFont="1" applyBorder="1" applyAlignment="1" applyProtection="1">
      <alignment horizontal="center" vertical="center"/>
      <protection locked="0"/>
    </xf>
    <xf numFmtId="0" fontId="28" fillId="0" borderId="53" xfId="0" applyFont="1" applyBorder="1" applyAlignment="1">
      <alignment horizontal="center" vertical="center"/>
    </xf>
    <xf numFmtId="0" fontId="28" fillId="0" borderId="81" xfId="0" applyFont="1" applyBorder="1" applyAlignment="1">
      <alignment horizontal="center" vertical="center"/>
    </xf>
    <xf numFmtId="0" fontId="28" fillId="0" borderId="37" xfId="0" applyFont="1" applyBorder="1" applyAlignment="1">
      <alignment horizontal="center" vertical="center"/>
    </xf>
    <xf numFmtId="0" fontId="28" fillId="0" borderId="41" xfId="0" applyFont="1" applyBorder="1" applyAlignment="1" applyProtection="1">
      <alignment horizontal="center" vertical="center"/>
      <protection locked="0"/>
    </xf>
    <xf numFmtId="0" fontId="28" fillId="0" borderId="42" xfId="0" applyFont="1" applyBorder="1" applyAlignment="1" applyProtection="1">
      <alignment horizontal="center" vertical="center"/>
      <protection locked="0"/>
    </xf>
    <xf numFmtId="0" fontId="28" fillId="0" borderId="41" xfId="0" applyFont="1" applyBorder="1" applyAlignment="1">
      <alignment horizontal="center" vertical="center"/>
    </xf>
    <xf numFmtId="0" fontId="28" fillId="0" borderId="42" xfId="0" applyFont="1" applyBorder="1" applyAlignment="1">
      <alignment horizontal="center" vertical="center"/>
    </xf>
    <xf numFmtId="0" fontId="28" fillId="0" borderId="44" xfId="0" applyFont="1" applyBorder="1" applyAlignment="1" applyProtection="1">
      <alignment horizontal="center" vertical="center"/>
      <protection locked="0"/>
    </xf>
    <xf numFmtId="0" fontId="28" fillId="0" borderId="46" xfId="0" applyFont="1" applyBorder="1" applyAlignment="1" applyProtection="1">
      <alignment horizontal="center" vertical="center"/>
      <protection locked="0"/>
    </xf>
    <xf numFmtId="0" fontId="28" fillId="0" borderId="27" xfId="0" applyFont="1" applyBorder="1" applyAlignment="1" applyProtection="1">
      <alignment horizontal="center" vertical="center"/>
      <protection locked="0"/>
    </xf>
    <xf numFmtId="0" fontId="28" fillId="0" borderId="31" xfId="0" applyFont="1" applyBorder="1" applyAlignment="1" applyProtection="1">
      <alignment horizontal="center" vertical="center"/>
      <protection locked="0"/>
    </xf>
    <xf numFmtId="0" fontId="28" fillId="0" borderId="38" xfId="0" applyFont="1" applyBorder="1" applyAlignment="1">
      <alignment horizontal="center" vertical="center"/>
    </xf>
    <xf numFmtId="0" fontId="30" fillId="0" borderId="0" xfId="0" applyFont="1" applyAlignment="1">
      <alignment horizontal="left" vertical="center"/>
    </xf>
    <xf numFmtId="0" fontId="30" fillId="0" borderId="26" xfId="0" applyFont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8" fillId="0" borderId="57" xfId="0" applyFont="1" applyBorder="1" applyAlignment="1">
      <alignment horizontal="center" vertical="center"/>
    </xf>
    <xf numFmtId="0" fontId="28" fillId="0" borderId="81" xfId="0" applyFont="1" applyBorder="1" applyAlignment="1" applyProtection="1">
      <alignment horizontal="center" vertical="center"/>
      <protection locked="0"/>
    </xf>
    <xf numFmtId="0" fontId="14" fillId="0" borderId="58" xfId="0" applyFont="1" applyBorder="1" applyAlignment="1">
      <alignment horizontal="center" vertical="center" shrinkToFit="1"/>
    </xf>
    <xf numFmtId="0" fontId="14" fillId="0" borderId="59" xfId="0" applyFont="1" applyBorder="1" applyAlignment="1">
      <alignment horizontal="center" vertical="center" shrinkToFit="1"/>
    </xf>
    <xf numFmtId="0" fontId="1" fillId="0" borderId="5" xfId="0" applyFont="1" applyBorder="1" applyAlignment="1">
      <alignment horizontal="center" vertical="center" shrinkToFit="1"/>
    </xf>
    <xf numFmtId="0" fontId="1" fillId="0" borderId="1" xfId="0" applyFont="1" applyBorder="1" applyAlignment="1">
      <alignment horizontal="center" vertical="center" shrinkToFit="1"/>
    </xf>
    <xf numFmtId="0" fontId="14" fillId="0" borderId="55" xfId="0" applyFont="1" applyBorder="1" applyAlignment="1">
      <alignment horizontal="center" vertical="center" shrinkToFit="1"/>
    </xf>
    <xf numFmtId="0" fontId="14" fillId="0" borderId="45" xfId="0" applyFont="1" applyBorder="1" applyAlignment="1">
      <alignment horizontal="center" vertical="center" shrinkToFit="1"/>
    </xf>
    <xf numFmtId="0" fontId="14" fillId="0" borderId="46" xfId="0" applyFont="1" applyBorder="1" applyAlignment="1">
      <alignment horizontal="center" vertical="center" shrinkToFit="1"/>
    </xf>
    <xf numFmtId="0" fontId="14" fillId="0" borderId="75" xfId="0" applyFont="1" applyBorder="1" applyAlignment="1">
      <alignment horizontal="center" vertical="center" shrinkToFit="1"/>
    </xf>
    <xf numFmtId="0" fontId="14" fillId="0" borderId="76" xfId="0" applyFont="1" applyBorder="1" applyAlignment="1">
      <alignment horizontal="center" vertical="center" shrinkToFit="1"/>
    </xf>
    <xf numFmtId="0" fontId="14" fillId="0" borderId="77" xfId="0" applyFont="1" applyBorder="1" applyAlignment="1">
      <alignment horizontal="center" vertical="center" shrinkToFit="1"/>
    </xf>
    <xf numFmtId="0" fontId="21" fillId="2" borderId="53" xfId="0" applyFont="1" applyFill="1" applyBorder="1" applyAlignment="1">
      <alignment horizontal="center" vertical="center" shrinkToFit="1"/>
    </xf>
    <xf numFmtId="0" fontId="23" fillId="2" borderId="32" xfId="0" applyFont="1" applyFill="1" applyBorder="1" applyAlignment="1">
      <alignment horizontal="center" vertical="center" shrinkToFit="1"/>
    </xf>
    <xf numFmtId="0" fontId="23" fillId="2" borderId="53" xfId="0" applyFont="1" applyFill="1" applyBorder="1" applyAlignment="1">
      <alignment horizontal="center" vertical="center" shrinkToFit="1"/>
    </xf>
    <xf numFmtId="0" fontId="24" fillId="2" borderId="54" xfId="0" applyFont="1" applyFill="1" applyBorder="1" applyAlignment="1">
      <alignment horizontal="center" vertical="center" shrinkToFit="1"/>
    </xf>
    <xf numFmtId="0" fontId="24" fillId="2" borderId="33" xfId="0" applyFont="1" applyFill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19" fillId="1" borderId="36" xfId="0" applyFont="1" applyFill="1" applyBorder="1" applyAlignment="1">
      <alignment horizontal="center" vertical="center"/>
    </xf>
    <xf numFmtId="0" fontId="19" fillId="1" borderId="37" xfId="0" applyFont="1" applyFill="1" applyBorder="1" applyAlignment="1">
      <alignment horizontal="center" vertical="center"/>
    </xf>
    <xf numFmtId="0" fontId="19" fillId="1" borderId="38" xfId="0" applyFont="1" applyFill="1" applyBorder="1" applyAlignment="1">
      <alignment horizontal="center" vertical="center"/>
    </xf>
    <xf numFmtId="0" fontId="8" fillId="0" borderId="81" xfId="0" applyFont="1" applyBorder="1" applyAlignment="1">
      <alignment horizontal="center" vertical="center"/>
    </xf>
    <xf numFmtId="0" fontId="8" fillId="0" borderId="37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3" fillId="0" borderId="51" xfId="0" applyFont="1" applyBorder="1" applyAlignment="1">
      <alignment horizontal="right" vertical="center"/>
    </xf>
    <xf numFmtId="0" fontId="12" fillId="0" borderId="51" xfId="0" applyFont="1" applyBorder="1" applyAlignment="1">
      <alignment horizontal="center" vertical="center" shrinkToFit="1"/>
    </xf>
    <xf numFmtId="0" fontId="13" fillId="0" borderId="51" xfId="0" applyFont="1" applyBorder="1" applyAlignment="1">
      <alignment horizontal="center" vertical="center" shrinkToFit="1"/>
    </xf>
    <xf numFmtId="0" fontId="13" fillId="0" borderId="40" xfId="0" applyFont="1" applyBorder="1" applyAlignment="1">
      <alignment horizontal="center" vertical="center" shrinkToFit="1"/>
    </xf>
    <xf numFmtId="0" fontId="21" fillId="0" borderId="26" xfId="0" applyFont="1" applyBorder="1" applyAlignment="1">
      <alignment horizontal="center" vertical="center" shrinkToFit="1"/>
    </xf>
    <xf numFmtId="0" fontId="15" fillId="0" borderId="105" xfId="0" applyFont="1" applyBorder="1" applyAlignment="1">
      <alignment horizontal="center" vertical="center" shrinkToFit="1"/>
    </xf>
    <xf numFmtId="0" fontId="15" fillId="0" borderId="39" xfId="0" applyFont="1" applyBorder="1" applyAlignment="1">
      <alignment horizontal="center" vertical="center" shrinkToFit="1"/>
    </xf>
    <xf numFmtId="0" fontId="15" fillId="0" borderId="82" xfId="0" applyFont="1" applyBorder="1" applyAlignment="1">
      <alignment horizontal="center" vertical="center" shrinkToFit="1"/>
    </xf>
    <xf numFmtId="0" fontId="15" fillId="0" borderId="97" xfId="0" applyFont="1" applyBorder="1" applyAlignment="1">
      <alignment horizontal="center" vertical="center" shrinkToFit="1"/>
    </xf>
    <xf numFmtId="0" fontId="14" fillId="0" borderId="96" xfId="0" applyFont="1" applyBorder="1" applyAlignment="1">
      <alignment horizontal="center" vertical="center" shrinkToFit="1"/>
    </xf>
    <xf numFmtId="0" fontId="14" fillId="0" borderId="10" xfId="0" applyFont="1" applyBorder="1" applyAlignment="1">
      <alignment horizontal="center" vertical="center" shrinkToFit="1"/>
    </xf>
    <xf numFmtId="0" fontId="14" fillId="0" borderId="83" xfId="0" applyFont="1" applyBorder="1" applyAlignment="1">
      <alignment horizontal="center" vertical="center" shrinkToFit="1"/>
    </xf>
    <xf numFmtId="0" fontId="21" fillId="0" borderId="7" xfId="0" applyFont="1" applyBorder="1" applyAlignment="1">
      <alignment horizontal="center" vertical="center" shrinkToFit="1"/>
    </xf>
    <xf numFmtId="0" fontId="21" fillId="0" borderId="13" xfId="0" applyFont="1" applyBorder="1" applyAlignment="1">
      <alignment horizontal="center" vertical="center" shrinkToFit="1"/>
    </xf>
    <xf numFmtId="0" fontId="14" fillId="0" borderId="56" xfId="0" applyFont="1" applyBorder="1" applyAlignment="1">
      <alignment horizontal="center" vertical="center" shrinkToFit="1"/>
    </xf>
    <xf numFmtId="0" fontId="14" fillId="0" borderId="43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center" vertical="center" shrinkToFit="1"/>
    </xf>
    <xf numFmtId="0" fontId="14" fillId="0" borderId="6" xfId="0" applyFont="1" applyBorder="1" applyAlignment="1">
      <alignment horizontal="center" vertical="center" shrinkToFit="1"/>
    </xf>
    <xf numFmtId="0" fontId="14" fillId="0" borderId="57" xfId="0" applyFont="1" applyBorder="1" applyAlignment="1">
      <alignment horizontal="right" vertical="center" shrinkToFit="1"/>
    </xf>
    <xf numFmtId="0" fontId="14" fillId="0" borderId="28" xfId="0" applyFont="1" applyBorder="1" applyAlignment="1">
      <alignment horizontal="right" vertical="center" shrinkToFit="1"/>
    </xf>
    <xf numFmtId="0" fontId="14" fillId="0" borderId="63" xfId="0" applyFont="1" applyBorder="1" applyAlignment="1">
      <alignment horizontal="left" vertical="center" shrinkToFit="1"/>
    </xf>
    <xf numFmtId="0" fontId="14" fillId="0" borderId="64" xfId="0" applyFont="1" applyBorder="1" applyAlignment="1">
      <alignment horizontal="left" vertical="center" shrinkToFit="1"/>
    </xf>
    <xf numFmtId="0" fontId="14" fillId="0" borderId="24" xfId="0" applyFont="1" applyBorder="1" applyAlignment="1">
      <alignment horizontal="left" vertical="center" shrinkToFit="1"/>
    </xf>
    <xf numFmtId="0" fontId="14" fillId="0" borderId="63" xfId="0" applyFont="1" applyBorder="1" applyAlignment="1">
      <alignment horizontal="center" vertical="center" shrinkToFit="1"/>
    </xf>
    <xf numFmtId="0" fontId="14" fillId="0" borderId="64" xfId="0" applyFont="1" applyBorder="1" applyAlignment="1">
      <alignment horizontal="center" vertical="center" shrinkToFit="1"/>
    </xf>
    <xf numFmtId="0" fontId="14" fillId="0" borderId="65" xfId="0" applyFont="1" applyBorder="1" applyAlignment="1">
      <alignment horizontal="center" vertical="center" shrinkToFit="1"/>
    </xf>
    <xf numFmtId="0" fontId="14" fillId="0" borderId="62" xfId="0" applyFont="1" applyBorder="1" applyAlignment="1">
      <alignment horizontal="center" vertical="center" shrinkToFit="1"/>
    </xf>
    <xf numFmtId="0" fontId="14" fillId="0" borderId="4" xfId="0" applyFont="1" applyBorder="1" applyAlignment="1">
      <alignment horizontal="center" vertical="center" shrinkToFit="1"/>
    </xf>
    <xf numFmtId="0" fontId="14" fillId="0" borderId="66" xfId="0" applyFont="1" applyBorder="1" applyAlignment="1">
      <alignment horizontal="center" vertical="center" shrinkToFit="1"/>
    </xf>
    <xf numFmtId="0" fontId="14" fillId="0" borderId="67" xfId="0" applyFont="1" applyBorder="1" applyAlignment="1">
      <alignment horizontal="center" vertical="center" shrinkToFit="1"/>
    </xf>
    <xf numFmtId="0" fontId="14" fillId="0" borderId="68" xfId="0" applyFont="1" applyBorder="1" applyAlignment="1">
      <alignment horizontal="center" vertical="center" shrinkToFit="1"/>
    </xf>
    <xf numFmtId="0" fontId="14" fillId="0" borderId="69" xfId="0" applyFont="1" applyBorder="1" applyAlignment="1">
      <alignment horizontal="center" vertical="center" shrinkToFit="1"/>
    </xf>
    <xf numFmtId="0" fontId="14" fillId="0" borderId="132" xfId="0" applyFont="1" applyBorder="1" applyAlignment="1">
      <alignment horizontal="center" vertical="center" shrinkToFit="1"/>
    </xf>
    <xf numFmtId="0" fontId="14" fillId="0" borderId="133" xfId="0" applyFont="1" applyBorder="1" applyAlignment="1">
      <alignment horizontal="center" vertical="center" shrinkToFit="1"/>
    </xf>
    <xf numFmtId="0" fontId="14" fillId="0" borderId="102" xfId="0" applyFont="1" applyBorder="1" applyAlignment="1">
      <alignment horizontal="center" vertical="center" shrinkToFit="1"/>
    </xf>
    <xf numFmtId="0" fontId="14" fillId="0" borderId="103" xfId="0" applyFont="1" applyBorder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0" fontId="14" fillId="0" borderId="104" xfId="0" applyFont="1" applyBorder="1" applyAlignment="1">
      <alignment horizontal="center" vertical="center" shrinkToFit="1"/>
    </xf>
    <xf numFmtId="0" fontId="14" fillId="0" borderId="72" xfId="0" applyFont="1" applyBorder="1" applyAlignment="1">
      <alignment horizontal="center" vertical="center" shrinkToFit="1"/>
    </xf>
    <xf numFmtId="0" fontId="14" fillId="0" borderId="74" xfId="0" applyFont="1" applyBorder="1" applyAlignment="1">
      <alignment horizontal="center" vertical="center" shrinkToFit="1"/>
    </xf>
    <xf numFmtId="0" fontId="1" fillId="0" borderId="9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41" fillId="0" borderId="134" xfId="0" applyFont="1" applyBorder="1" applyAlignment="1">
      <alignment horizontal="center" vertical="center" wrapText="1" shrinkToFit="1"/>
    </xf>
    <xf numFmtId="0" fontId="41" fillId="0" borderId="27" xfId="0" applyFont="1" applyBorder="1" applyAlignment="1">
      <alignment horizontal="center" vertical="center" shrinkToFit="1"/>
    </xf>
    <xf numFmtId="0" fontId="14" fillId="0" borderId="12" xfId="0" applyFont="1" applyBorder="1" applyAlignment="1">
      <alignment horizontal="left" vertical="center" shrinkToFit="1"/>
    </xf>
    <xf numFmtId="0" fontId="14" fillId="0" borderId="75" xfId="0" applyFont="1" applyBorder="1" applyAlignment="1">
      <alignment vertical="center" shrinkToFit="1"/>
    </xf>
    <xf numFmtId="0" fontId="14" fillId="0" borderId="76" xfId="0" applyFont="1" applyBorder="1" applyAlignment="1">
      <alignment vertical="center" shrinkToFit="1"/>
    </xf>
    <xf numFmtId="0" fontId="14" fillId="0" borderId="77" xfId="0" applyFont="1" applyBorder="1" applyAlignment="1">
      <alignment vertical="center" shrinkToFit="1"/>
    </xf>
    <xf numFmtId="0" fontId="17" fillId="0" borderId="6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66" xfId="0" applyFont="1" applyBorder="1" applyAlignment="1">
      <alignment horizontal="center" vertical="center"/>
    </xf>
    <xf numFmtId="0" fontId="17" fillId="0" borderId="102" xfId="0" applyFont="1" applyBorder="1" applyAlignment="1">
      <alignment horizontal="center" vertical="center"/>
    </xf>
    <xf numFmtId="0" fontId="17" fillId="0" borderId="103" xfId="0" applyFont="1" applyBorder="1" applyAlignment="1">
      <alignment horizontal="center" vertical="center"/>
    </xf>
    <xf numFmtId="0" fontId="14" fillId="0" borderId="112" xfId="0" applyFont="1" applyBorder="1" applyAlignment="1">
      <alignment horizontal="center" vertical="center"/>
    </xf>
    <xf numFmtId="0" fontId="14" fillId="0" borderId="130" xfId="0" applyFont="1" applyBorder="1" applyAlignment="1">
      <alignment horizontal="center" vertical="center"/>
    </xf>
    <xf numFmtId="0" fontId="14" fillId="0" borderId="131" xfId="0" applyFont="1" applyBorder="1" applyAlignment="1">
      <alignment horizontal="center" vertical="center"/>
    </xf>
    <xf numFmtId="0" fontId="42" fillId="0" borderId="113" xfId="0" applyFont="1" applyBorder="1" applyAlignment="1">
      <alignment horizontal="left" vertical="center" wrapText="1" shrinkToFit="1"/>
    </xf>
    <xf numFmtId="0" fontId="42" fillId="0" borderId="72" xfId="0" applyFont="1" applyBorder="1" applyAlignment="1">
      <alignment horizontal="left" vertical="center" wrapText="1" shrinkToFit="1"/>
    </xf>
    <xf numFmtId="0" fontId="42" fillId="0" borderId="74" xfId="0" applyFont="1" applyBorder="1" applyAlignment="1">
      <alignment horizontal="left" vertical="center" wrapText="1" shrinkToFit="1"/>
    </xf>
    <xf numFmtId="0" fontId="42" fillId="0" borderId="43" xfId="0" applyFont="1" applyBorder="1" applyAlignment="1">
      <alignment horizontal="left" vertical="center" wrapText="1" shrinkToFit="1"/>
    </xf>
    <xf numFmtId="0" fontId="42" fillId="0" borderId="26" xfId="0" applyFont="1" applyBorder="1" applyAlignment="1">
      <alignment horizontal="left" vertical="center" wrapText="1" shrinkToFit="1"/>
    </xf>
    <xf numFmtId="0" fontId="42" fillId="0" borderId="31" xfId="0" applyFont="1" applyBorder="1" applyAlignment="1">
      <alignment horizontal="left" vertical="center" wrapText="1" shrinkToFit="1"/>
    </xf>
    <xf numFmtId="0" fontId="15" fillId="0" borderId="57" xfId="0" applyFont="1" applyBorder="1" applyAlignment="1">
      <alignment horizontal="right" vertical="center" shrinkToFit="1"/>
    </xf>
    <xf numFmtId="0" fontId="15" fillId="0" borderId="28" xfId="0" applyFont="1" applyBorder="1" applyAlignment="1">
      <alignment horizontal="right" vertical="center" shrinkToFit="1"/>
    </xf>
    <xf numFmtId="0" fontId="1" fillId="0" borderId="7" xfId="0" applyFont="1" applyBorder="1" applyAlignment="1">
      <alignment horizontal="center" vertical="center" wrapText="1"/>
    </xf>
    <xf numFmtId="0" fontId="16" fillId="0" borderId="58" xfId="0" applyFont="1" applyBorder="1" applyAlignment="1">
      <alignment horizontal="center" vertical="center"/>
    </xf>
    <xf numFmtId="0" fontId="16" fillId="0" borderId="59" xfId="0" applyFont="1" applyBorder="1" applyAlignment="1">
      <alignment horizontal="center" vertical="center"/>
    </xf>
    <xf numFmtId="0" fontId="16" fillId="0" borderId="60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10" xfId="0" applyFont="1" applyBorder="1" applyAlignment="1">
      <alignment horizontal="center" vertical="center"/>
    </xf>
    <xf numFmtId="0" fontId="14" fillId="0" borderId="57" xfId="0" applyFont="1" applyBorder="1" applyAlignment="1">
      <alignment horizontal="center" vertical="center"/>
    </xf>
    <xf numFmtId="0" fontId="14" fillId="0" borderId="28" xfId="0" applyFont="1" applyBorder="1" applyAlignment="1">
      <alignment horizontal="center" vertical="center"/>
    </xf>
    <xf numFmtId="0" fontId="35" fillId="12" borderId="45" xfId="0" applyFont="1" applyFill="1" applyBorder="1" applyAlignment="1">
      <alignment horizontal="center" vertical="center"/>
    </xf>
    <xf numFmtId="0" fontId="35" fillId="12" borderId="0" xfId="0" applyFont="1" applyFill="1" applyAlignment="1">
      <alignment horizontal="center" vertical="center"/>
    </xf>
    <xf numFmtId="0" fontId="36" fillId="12" borderId="45" xfId="0" applyFont="1" applyFill="1" applyBorder="1" applyAlignment="1">
      <alignment horizontal="center" vertical="center"/>
    </xf>
    <xf numFmtId="0" fontId="36" fillId="12" borderId="0" xfId="0" applyFont="1" applyFill="1" applyAlignment="1">
      <alignment horizontal="center" vertical="center"/>
    </xf>
    <xf numFmtId="0" fontId="17" fillId="0" borderId="61" xfId="0" applyFont="1" applyBorder="1" applyAlignment="1">
      <alignment horizontal="center" vertical="center"/>
    </xf>
    <xf numFmtId="0" fontId="17" fillId="0" borderId="47" xfId="0" applyFont="1" applyBorder="1" applyAlignment="1">
      <alignment horizontal="center" vertical="center"/>
    </xf>
    <xf numFmtId="0" fontId="0" fillId="0" borderId="44" xfId="0" applyBorder="1" applyAlignment="1">
      <alignment horizontal="left" vertical="center" shrinkToFit="1"/>
    </xf>
    <xf numFmtId="0" fontId="0" fillId="0" borderId="45" xfId="0" applyBorder="1" applyAlignment="1">
      <alignment horizontal="left" vertical="center" shrinkToFit="1"/>
    </xf>
    <xf numFmtId="0" fontId="0" fillId="0" borderId="0" xfId="0" applyAlignment="1">
      <alignment horizontal="left" vertical="center" shrinkToFit="1"/>
    </xf>
    <xf numFmtId="0" fontId="0" fillId="0" borderId="0" xfId="0" applyAlignment="1">
      <alignment horizontal="center" vertical="center" shrinkToFit="1"/>
    </xf>
    <xf numFmtId="0" fontId="5" fillId="0" borderId="26" xfId="0" applyFont="1" applyBorder="1" applyAlignment="1">
      <alignment horizontal="left" vertical="center" shrinkToFit="1"/>
    </xf>
    <xf numFmtId="0" fontId="14" fillId="0" borderId="48" xfId="0" applyFont="1" applyBorder="1" applyAlignment="1">
      <alignment horizontal="center" vertical="center" shrinkToFit="1"/>
    </xf>
    <xf numFmtId="0" fontId="14" fillId="0" borderId="49" xfId="0" applyFont="1" applyBorder="1" applyAlignment="1">
      <alignment horizontal="center" vertical="center" shrinkToFit="1"/>
    </xf>
    <xf numFmtId="0" fontId="14" fillId="0" borderId="50" xfId="0" applyFont="1" applyBorder="1" applyAlignment="1">
      <alignment horizontal="center" vertical="center" shrinkToFit="1"/>
    </xf>
    <xf numFmtId="0" fontId="14" fillId="0" borderId="24" xfId="0" applyFont="1" applyBorder="1" applyAlignment="1">
      <alignment horizontal="center" vertical="center" shrinkToFit="1"/>
    </xf>
    <xf numFmtId="0" fontId="14" fillId="0" borderId="107" xfId="0" applyFont="1" applyBorder="1" applyAlignment="1">
      <alignment horizontal="center" vertical="center" shrinkToFit="1"/>
    </xf>
    <xf numFmtId="0" fontId="14" fillId="0" borderId="108" xfId="0" applyFont="1" applyBorder="1" applyAlignment="1">
      <alignment horizontal="center" vertical="center" shrinkToFit="1"/>
    </xf>
    <xf numFmtId="0" fontId="14" fillId="0" borderId="109" xfId="0" applyFont="1" applyBorder="1" applyAlignment="1">
      <alignment horizontal="center" vertical="center" shrinkToFit="1"/>
    </xf>
    <xf numFmtId="0" fontId="1" fillId="2" borderId="53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 shrinkToFit="1"/>
    </xf>
    <xf numFmtId="58" fontId="5" fillId="0" borderId="76" xfId="0" applyNumberFormat="1" applyFont="1" applyBorder="1" applyAlignment="1">
      <alignment horizontal="center" vertical="center"/>
    </xf>
    <xf numFmtId="0" fontId="5" fillId="0" borderId="76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4" fillId="0" borderId="25" xfId="0" applyFont="1" applyBorder="1" applyAlignment="1">
      <alignment horizontal="center" vertical="center" shrinkToFit="1"/>
    </xf>
    <xf numFmtId="0" fontId="0" fillId="0" borderId="0" xfId="0" applyAlignment="1">
      <alignment horizontal="right" vertical="center"/>
    </xf>
    <xf numFmtId="0" fontId="0" fillId="0" borderId="44" xfId="0" applyBorder="1" applyAlignment="1">
      <alignment horizontal="left" vertical="center"/>
    </xf>
    <xf numFmtId="0" fontId="0" fillId="0" borderId="45" xfId="0" applyBorder="1" applyAlignment="1">
      <alignment horizontal="left" vertical="center"/>
    </xf>
    <xf numFmtId="0" fontId="0" fillId="0" borderId="46" xfId="0" applyBorder="1" applyAlignment="1">
      <alignment horizontal="left" vertical="center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0" borderId="38" xfId="0" applyBorder="1" applyAlignment="1">
      <alignment horizontal="right" vertical="center"/>
    </xf>
    <xf numFmtId="0" fontId="10" fillId="0" borderId="0" xfId="0" applyFont="1" applyAlignment="1">
      <alignment horizontal="left" vertical="top" wrapText="1"/>
    </xf>
    <xf numFmtId="0" fontId="25" fillId="0" borderId="76" xfId="0" applyFont="1" applyBorder="1" applyAlignment="1">
      <alignment horizontal="right" vertical="center"/>
    </xf>
    <xf numFmtId="0" fontId="0" fillId="0" borderId="3" xfId="0" applyBorder="1" applyAlignment="1">
      <alignment horizontal="left" vertical="center"/>
    </xf>
    <xf numFmtId="0" fontId="0" fillId="0" borderId="35" xfId="0" applyBorder="1" applyAlignment="1">
      <alignment horizontal="left" vertical="center"/>
    </xf>
    <xf numFmtId="0" fontId="15" fillId="0" borderId="15" xfId="0" applyFont="1" applyBorder="1" applyAlignment="1">
      <alignment horizontal="center" vertical="center" shrinkToFit="1"/>
    </xf>
    <xf numFmtId="0" fontId="15" fillId="0" borderId="51" xfId="0" applyFont="1" applyBorder="1" applyAlignment="1">
      <alignment horizontal="center" vertical="center" shrinkToFit="1"/>
    </xf>
    <xf numFmtId="0" fontId="15" fillId="0" borderId="40" xfId="0" applyFont="1" applyBorder="1" applyAlignment="1">
      <alignment horizontal="center" vertical="center" shrinkToFit="1"/>
    </xf>
    <xf numFmtId="0" fontId="15" fillId="0" borderId="41" xfId="0" applyFont="1" applyBorder="1" applyAlignment="1">
      <alignment horizontal="center" vertical="center" shrinkToFit="1"/>
    </xf>
    <xf numFmtId="0" fontId="15" fillId="0" borderId="42" xfId="0" applyFont="1" applyBorder="1" applyAlignment="1">
      <alignment horizontal="center" vertical="center" shrinkToFit="1"/>
    </xf>
    <xf numFmtId="0" fontId="14" fillId="0" borderId="26" xfId="0" applyFont="1" applyBorder="1" applyAlignment="1">
      <alignment horizontal="left" vertical="center" shrinkToFit="1"/>
    </xf>
    <xf numFmtId="0" fontId="15" fillId="0" borderId="26" xfId="0" applyFont="1" applyBorder="1" applyAlignment="1">
      <alignment horizontal="left" vertical="center" shrinkToFit="1"/>
    </xf>
    <xf numFmtId="0" fontId="15" fillId="0" borderId="31" xfId="0" applyFont="1" applyBorder="1" applyAlignment="1">
      <alignment horizontal="left" vertical="center" shrinkToFit="1"/>
    </xf>
    <xf numFmtId="0" fontId="19" fillId="1" borderId="78" xfId="0" applyFont="1" applyFill="1" applyBorder="1" applyAlignment="1">
      <alignment horizontal="center" vertical="center"/>
    </xf>
    <xf numFmtId="0" fontId="19" fillId="1" borderId="79" xfId="0" applyFont="1" applyFill="1" applyBorder="1" applyAlignment="1">
      <alignment horizontal="center" vertical="center"/>
    </xf>
    <xf numFmtId="0" fontId="19" fillId="1" borderId="80" xfId="0" applyFont="1" applyFill="1" applyBorder="1" applyAlignment="1">
      <alignment horizontal="center" vertical="center"/>
    </xf>
    <xf numFmtId="0" fontId="8" fillId="0" borderId="51" xfId="0" applyFont="1" applyBorder="1" applyAlignment="1">
      <alignment horizontal="center" vertical="center"/>
    </xf>
    <xf numFmtId="0" fontId="24" fillId="2" borderId="53" xfId="0" applyFont="1" applyFill="1" applyBorder="1" applyAlignment="1">
      <alignment horizontal="center" vertical="center" shrinkToFit="1"/>
    </xf>
    <xf numFmtId="0" fontId="14" fillId="0" borderId="2" xfId="0" applyFont="1" applyBorder="1" applyAlignment="1">
      <alignment horizontal="center" vertical="center" shrinkToFit="1"/>
    </xf>
    <xf numFmtId="0" fontId="14" fillId="0" borderId="52" xfId="0" applyFont="1" applyBorder="1" applyAlignment="1">
      <alignment horizontal="left" vertical="center" shrinkToFit="1"/>
    </xf>
    <xf numFmtId="0" fontId="14" fillId="0" borderId="70" xfId="0" applyFont="1" applyBorder="1" applyAlignment="1">
      <alignment horizontal="center" vertical="center" shrinkToFit="1"/>
    </xf>
    <xf numFmtId="0" fontId="14" fillId="0" borderId="71" xfId="0" applyFont="1" applyBorder="1" applyAlignment="1">
      <alignment horizontal="center" vertical="center" shrinkToFit="1"/>
    </xf>
    <xf numFmtId="0" fontId="14" fillId="0" borderId="73" xfId="0" applyFont="1" applyBorder="1" applyAlignment="1">
      <alignment horizontal="center" vertical="center" shrinkToFit="1"/>
    </xf>
    <xf numFmtId="0" fontId="14" fillId="0" borderId="32" xfId="0" applyFont="1" applyBorder="1" applyAlignment="1">
      <alignment horizontal="center" vertical="center" shrinkToFit="1"/>
    </xf>
    <xf numFmtId="0" fontId="14" fillId="0" borderId="53" xfId="0" applyFont="1" applyBorder="1" applyAlignment="1">
      <alignment horizontal="center" vertical="center" shrinkToFit="1"/>
    </xf>
    <xf numFmtId="0" fontId="14" fillId="0" borderId="33" xfId="0" applyFont="1" applyBorder="1" applyAlignment="1">
      <alignment horizontal="center" vertical="center" shrinkToFit="1"/>
    </xf>
    <xf numFmtId="0" fontId="17" fillId="0" borderId="58" xfId="0" applyFont="1" applyBorder="1" applyAlignment="1">
      <alignment horizontal="center" vertical="center"/>
    </xf>
    <xf numFmtId="0" fontId="14" fillId="0" borderId="59" xfId="0" applyFont="1" applyBorder="1" applyAlignment="1">
      <alignment horizontal="center" vertical="center"/>
    </xf>
    <xf numFmtId="0" fontId="14" fillId="0" borderId="60" xfId="0" applyFont="1" applyBorder="1" applyAlignment="1">
      <alignment horizontal="center" vertical="center"/>
    </xf>
    <xf numFmtId="0" fontId="1" fillId="0" borderId="55" xfId="0" applyFont="1" applyBorder="1" applyAlignment="1">
      <alignment horizontal="center" vertical="center" shrinkToFit="1"/>
    </xf>
    <xf numFmtId="0" fontId="1" fillId="0" borderId="75" xfId="0" applyFont="1" applyBorder="1" applyAlignment="1">
      <alignment horizontal="center" vertical="center" shrinkToFit="1"/>
    </xf>
    <xf numFmtId="0" fontId="17" fillId="0" borderId="41" xfId="0" applyFont="1" applyBorder="1" applyAlignment="1">
      <alignment horizontal="center" vertical="center" shrinkToFit="1"/>
    </xf>
    <xf numFmtId="0" fontId="14" fillId="0" borderId="42" xfId="0" applyFont="1" applyBorder="1" applyAlignment="1">
      <alignment horizontal="center" vertical="center" shrinkToFit="1"/>
    </xf>
    <xf numFmtId="0" fontId="35" fillId="12" borderId="45" xfId="0" applyFont="1" applyFill="1" applyBorder="1" applyAlignment="1">
      <alignment horizontal="center" vertical="center" shrinkToFit="1"/>
    </xf>
    <xf numFmtId="0" fontId="35" fillId="12" borderId="26" xfId="0" applyFont="1" applyFill="1" applyBorder="1" applyAlignment="1">
      <alignment horizontal="center" vertical="center" shrinkToFit="1"/>
    </xf>
    <xf numFmtId="0" fontId="36" fillId="12" borderId="46" xfId="0" applyFont="1" applyFill="1" applyBorder="1" applyAlignment="1">
      <alignment horizontal="center" vertical="center" shrinkToFit="1"/>
    </xf>
    <xf numFmtId="0" fontId="36" fillId="12" borderId="31" xfId="0" applyFont="1" applyFill="1" applyBorder="1" applyAlignment="1">
      <alignment horizontal="center" vertical="center" shrinkToFit="1"/>
    </xf>
    <xf numFmtId="0" fontId="14" fillId="0" borderId="61" xfId="0" applyFont="1" applyBorder="1" applyAlignment="1">
      <alignment horizontal="center" vertical="center"/>
    </xf>
    <xf numFmtId="0" fontId="14" fillId="0" borderId="12" xfId="0" applyFont="1" applyBorder="1" applyAlignment="1">
      <alignment horizontal="center" vertical="center" shrinkToFit="1"/>
    </xf>
    <xf numFmtId="0" fontId="15" fillId="11" borderId="41" xfId="0" applyFont="1" applyFill="1" applyBorder="1" applyAlignment="1">
      <alignment horizontal="center" vertical="center" shrinkToFit="1"/>
    </xf>
    <xf numFmtId="0" fontId="15" fillId="11" borderId="42" xfId="0" applyFont="1" applyFill="1" applyBorder="1" applyAlignment="1">
      <alignment horizontal="center" vertical="center" shrinkToFit="1"/>
    </xf>
    <xf numFmtId="0" fontId="15" fillId="0" borderId="55" xfId="0" applyFont="1" applyBorder="1" applyAlignment="1">
      <alignment horizontal="center" vertical="center" shrinkToFit="1"/>
    </xf>
    <xf numFmtId="0" fontId="15" fillId="0" borderId="45" xfId="0" applyFont="1" applyBorder="1" applyAlignment="1">
      <alignment horizontal="center" vertical="center" shrinkToFit="1"/>
    </xf>
    <xf numFmtId="0" fontId="15" fillId="0" borderId="56" xfId="0" applyFont="1" applyBorder="1" applyAlignment="1">
      <alignment horizontal="center" vertical="center" shrinkToFit="1"/>
    </xf>
    <xf numFmtId="0" fontId="15" fillId="0" borderId="43" xfId="0" applyFont="1" applyBorder="1" applyAlignment="1">
      <alignment horizontal="center" vertical="center" shrinkToFit="1"/>
    </xf>
    <xf numFmtId="0" fontId="15" fillId="0" borderId="26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1" xfId="0" applyFont="1" applyBorder="1" applyAlignment="1">
      <alignment horizontal="center" vertical="center" shrinkToFit="1"/>
    </xf>
    <xf numFmtId="0" fontId="14" fillId="0" borderId="51" xfId="0" applyFont="1" applyBorder="1" applyAlignment="1">
      <alignment horizontal="center" vertical="center" shrinkToFit="1"/>
    </xf>
    <xf numFmtId="0" fontId="14" fillId="0" borderId="36" xfId="0" applyFont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4" fillId="0" borderId="38" xfId="0" applyFont="1" applyBorder="1" applyAlignment="1">
      <alignment vertical="center" shrinkToFit="1"/>
    </xf>
    <xf numFmtId="0" fontId="14" fillId="0" borderId="36" xfId="0" applyFont="1" applyBorder="1" applyAlignment="1">
      <alignment horizontal="center" vertical="center"/>
    </xf>
    <xf numFmtId="0" fontId="14" fillId="0" borderId="37" xfId="0" applyFont="1" applyBorder="1" applyAlignment="1">
      <alignment horizontal="center" vertical="center"/>
    </xf>
    <xf numFmtId="0" fontId="14" fillId="0" borderId="38" xfId="0" applyFont="1" applyBorder="1" applyAlignment="1">
      <alignment horizontal="center" vertical="center"/>
    </xf>
    <xf numFmtId="0" fontId="16" fillId="0" borderId="102" xfId="0" applyFont="1" applyBorder="1" applyAlignment="1">
      <alignment horizontal="center" vertical="center"/>
    </xf>
    <xf numFmtId="0" fontId="16" fillId="0" borderId="103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3" xfId="0" applyFont="1" applyBorder="1" applyAlignment="1">
      <alignment horizontal="center" vertical="center"/>
    </xf>
    <xf numFmtId="0" fontId="17" fillId="0" borderId="29" xfId="0" applyFont="1" applyBorder="1" applyAlignment="1">
      <alignment horizontal="center" vertical="center"/>
    </xf>
    <xf numFmtId="0" fontId="17" fillId="0" borderId="112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14" fillId="0" borderId="52" xfId="0" applyFont="1" applyBorder="1" applyAlignment="1">
      <alignment horizontal="center" vertical="center" shrinkToFit="1"/>
    </xf>
    <xf numFmtId="0" fontId="15" fillId="0" borderId="52" xfId="0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/>
    </xf>
    <xf numFmtId="0" fontId="14" fillId="0" borderId="47" xfId="0" applyFont="1" applyBorder="1" applyAlignment="1">
      <alignment horizontal="center" vertical="center" shrinkToFit="1"/>
    </xf>
    <xf numFmtId="0" fontId="15" fillId="0" borderId="47" xfId="0" applyFont="1" applyBorder="1" applyAlignment="1">
      <alignment horizontal="center" vertical="center" shrinkToFit="1"/>
    </xf>
  </cellXfs>
  <cellStyles count="1">
    <cellStyle name="標準" xfId="0" builtinId="0"/>
  </cellStyles>
  <dxfs count="16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fgColor auto="1"/>
          <bgColor rgb="FF92D050"/>
        </patternFill>
      </fill>
    </dxf>
    <dxf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12700</xdr:colOff>
      <xdr:row>16</xdr:row>
      <xdr:rowOff>25400</xdr:rowOff>
    </xdr:from>
    <xdr:to>
      <xdr:col>10</xdr:col>
      <xdr:colOff>974740</xdr:colOff>
      <xdr:row>19</xdr:row>
      <xdr:rowOff>231140</xdr:rowOff>
    </xdr:to>
    <xdr:sp macro="" textlink="">
      <xdr:nvSpPr>
        <xdr:cNvPr id="2" name="吹き出し: 四角形 5">
          <a:extLst>
            <a:ext uri="{FF2B5EF4-FFF2-40B4-BE49-F238E27FC236}">
              <a16:creationId xmlns:a16="http://schemas.microsoft.com/office/drawing/2014/main" xmlns="" id="{C244EA20-9529-5649-A485-EF65B6957F9F}"/>
            </a:ext>
          </a:extLst>
        </xdr:cNvPr>
        <xdr:cNvSpPr/>
      </xdr:nvSpPr>
      <xdr:spPr>
        <a:xfrm>
          <a:off x="6121400" y="4762500"/>
          <a:ext cx="2613040" cy="1043940"/>
        </a:xfrm>
        <a:prstGeom prst="wedgeRectCallout">
          <a:avLst>
            <a:gd name="adj1" fmla="val -115071"/>
            <a:gd name="adj2" fmla="val -245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監督は２名まで記入できるが、部活動指導員を記入している場合は１名のみしか登録できない。アドバイザーは監督２名でも登録できる。</a:t>
          </a:r>
          <a:endParaRPr kumimoji="1" lang="en-US" altLang="ja-JP" sz="1100"/>
        </a:p>
      </xdr:txBody>
    </xdr:sp>
    <xdr:clientData/>
  </xdr:twoCellAnchor>
  <xdr:twoCellAnchor>
    <xdr:from>
      <xdr:col>7</xdr:col>
      <xdr:colOff>690880</xdr:colOff>
      <xdr:row>5</xdr:row>
      <xdr:rowOff>144780</xdr:rowOff>
    </xdr:from>
    <xdr:to>
      <xdr:col>10</xdr:col>
      <xdr:colOff>1178560</xdr:colOff>
      <xdr:row>7</xdr:row>
      <xdr:rowOff>274320</xdr:rowOff>
    </xdr:to>
    <xdr:sp macro="" textlink="">
      <xdr:nvSpPr>
        <xdr:cNvPr id="4" name="吹き出し: 四角形 5">
          <a:extLst>
            <a:ext uri="{FF2B5EF4-FFF2-40B4-BE49-F238E27FC236}">
              <a16:creationId xmlns:a16="http://schemas.microsoft.com/office/drawing/2014/main" xmlns="" id="{4715D9AE-3102-74B7-714F-D42A30B49EB4}"/>
            </a:ext>
          </a:extLst>
        </xdr:cNvPr>
        <xdr:cNvSpPr/>
      </xdr:nvSpPr>
      <xdr:spPr>
        <a:xfrm>
          <a:off x="5994400" y="1821180"/>
          <a:ext cx="2956560" cy="698500"/>
        </a:xfrm>
        <a:prstGeom prst="wedgeRectCallout">
          <a:avLst>
            <a:gd name="adj1" fmla="val -79232"/>
            <a:gd name="adj2" fmla="val 750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</a:t>
          </a:r>
          <a:r>
            <a:rPr kumimoji="1" lang="x-none" altLang="en-US" sz="1100"/>
            <a:t>出場するクラブ名、学校名のどとらかを入力してください。両方入力すると、正しく表示されません。</a:t>
          </a:r>
          <a:endParaRPr kumimoji="1" lang="en-US" altLang="ja-JP" sz="1100"/>
        </a:p>
      </xdr:txBody>
    </xdr:sp>
    <xdr:clientData/>
  </xdr:twoCellAnchor>
  <xdr:twoCellAnchor>
    <xdr:from>
      <xdr:col>4</xdr:col>
      <xdr:colOff>474175</xdr:colOff>
      <xdr:row>1</xdr:row>
      <xdr:rowOff>183359</xdr:rowOff>
    </xdr:from>
    <xdr:to>
      <xdr:col>8</xdr:col>
      <xdr:colOff>280840</xdr:colOff>
      <xdr:row>3</xdr:row>
      <xdr:rowOff>230073</xdr:rowOff>
    </xdr:to>
    <xdr:sp macro="" textlink="">
      <xdr:nvSpPr>
        <xdr:cNvPr id="3" name="吹き出し: 四角形 5">
          <a:extLst>
            <a:ext uri="{FF2B5EF4-FFF2-40B4-BE49-F238E27FC236}">
              <a16:creationId xmlns:a16="http://schemas.microsoft.com/office/drawing/2014/main" xmlns="" id="{CF745BA1-F828-ED52-95E7-EBA6DB5208A1}"/>
            </a:ext>
          </a:extLst>
        </xdr:cNvPr>
        <xdr:cNvSpPr/>
      </xdr:nvSpPr>
      <xdr:spPr>
        <a:xfrm>
          <a:off x="3418900" y="657864"/>
          <a:ext cx="2974687" cy="674736"/>
        </a:xfrm>
        <a:prstGeom prst="wedgeRectCallout">
          <a:avLst>
            <a:gd name="adj1" fmla="val -66537"/>
            <a:gd name="adj2" fmla="val 1047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市立以外の場合は、こちらを変更してください</a:t>
          </a:r>
          <a:endParaRPr kumimoji="1" lang="en-US" altLang="x-none" sz="1100"/>
        </a:p>
        <a:p>
          <a:pPr algn="l">
            <a:lnSpc>
              <a:spcPts val="1200"/>
            </a:lnSpc>
          </a:pPr>
          <a:r>
            <a:rPr kumimoji="1" lang="x-none" altLang="en-US" sz="1100"/>
            <a:t>私立の場合は、空白を選択してください。</a:t>
          </a:r>
          <a:endParaRPr kumimoji="1" lang="en-US" altLang="x-none" sz="1100"/>
        </a:p>
      </xdr:txBody>
    </xdr:sp>
    <xdr:clientData/>
  </xdr:twoCellAnchor>
  <xdr:twoCellAnchor>
    <xdr:from>
      <xdr:col>6</xdr:col>
      <xdr:colOff>86102</xdr:colOff>
      <xdr:row>25</xdr:row>
      <xdr:rowOff>64577</xdr:rowOff>
    </xdr:from>
    <xdr:to>
      <xdr:col>9</xdr:col>
      <xdr:colOff>506243</xdr:colOff>
      <xdr:row>26</xdr:row>
      <xdr:rowOff>43052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xmlns="" id="{DE0FCE3E-B630-294A-A83B-79E2436FD9C6}"/>
            </a:ext>
          </a:extLst>
        </xdr:cNvPr>
        <xdr:cNvSpPr/>
      </xdr:nvSpPr>
      <xdr:spPr>
        <a:xfrm>
          <a:off x="4466526" y="7329408"/>
          <a:ext cx="2970903" cy="258305"/>
        </a:xfrm>
        <a:prstGeom prst="wedgeRectCallout">
          <a:avLst>
            <a:gd name="adj1" fmla="val -53133"/>
            <a:gd name="adj2" fmla="val 15053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市以外の場合は、こちらを変更してください</a:t>
          </a:r>
          <a:endParaRPr kumimoji="1" lang="en-US" altLang="x-none" sz="1100"/>
        </a:p>
      </xdr:txBody>
    </xdr:sp>
    <xdr:clientData/>
  </xdr:twoCellAnchor>
  <xdr:twoCellAnchor>
    <xdr:from>
      <xdr:col>7</xdr:col>
      <xdr:colOff>688813</xdr:colOff>
      <xdr:row>8</xdr:row>
      <xdr:rowOff>204492</xdr:rowOff>
    </xdr:from>
    <xdr:to>
      <xdr:col>10</xdr:col>
      <xdr:colOff>1173530</xdr:colOff>
      <xdr:row>9</xdr:row>
      <xdr:rowOff>182967</xdr:rowOff>
    </xdr:to>
    <xdr:sp macro="" textlink="">
      <xdr:nvSpPr>
        <xdr:cNvPr id="7" name="吹き出し: 四角形 5">
          <a:extLst>
            <a:ext uri="{FF2B5EF4-FFF2-40B4-BE49-F238E27FC236}">
              <a16:creationId xmlns:a16="http://schemas.microsoft.com/office/drawing/2014/main" xmlns="" id="{DF4C7B05-058E-9FF9-CA8F-31E1060B6165}"/>
            </a:ext>
          </a:extLst>
        </xdr:cNvPr>
        <xdr:cNvSpPr/>
      </xdr:nvSpPr>
      <xdr:spPr>
        <a:xfrm>
          <a:off x="5962542" y="2712204"/>
          <a:ext cx="2970903" cy="258305"/>
        </a:xfrm>
        <a:prstGeom prst="wedgeRectCallout">
          <a:avLst>
            <a:gd name="adj1" fmla="val -103851"/>
            <a:gd name="adj2" fmla="val 922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市以外の場合は、こちらを変更してください</a:t>
          </a:r>
          <a:endParaRPr kumimoji="1" lang="en-US" altLang="x-none" sz="1100"/>
        </a:p>
      </xdr:txBody>
    </xdr:sp>
    <xdr:clientData/>
  </xdr:twoCellAnchor>
  <xdr:twoCellAnchor>
    <xdr:from>
      <xdr:col>8</xdr:col>
      <xdr:colOff>0</xdr:colOff>
      <xdr:row>11</xdr:row>
      <xdr:rowOff>150675</xdr:rowOff>
    </xdr:from>
    <xdr:to>
      <xdr:col>10</xdr:col>
      <xdr:colOff>1313446</xdr:colOff>
      <xdr:row>12</xdr:row>
      <xdr:rowOff>129149</xdr:rowOff>
    </xdr:to>
    <xdr:sp macro="" textlink="">
      <xdr:nvSpPr>
        <xdr:cNvPr id="5" name="吹き出し: 四角形 5">
          <a:extLst>
            <a:ext uri="{FF2B5EF4-FFF2-40B4-BE49-F238E27FC236}">
              <a16:creationId xmlns:a16="http://schemas.microsoft.com/office/drawing/2014/main" xmlns="" id="{4EC47CEB-2530-693D-ED05-8907AF075C6C}"/>
            </a:ext>
          </a:extLst>
        </xdr:cNvPr>
        <xdr:cNvSpPr/>
      </xdr:nvSpPr>
      <xdr:spPr>
        <a:xfrm>
          <a:off x="6102458" y="3497878"/>
          <a:ext cx="2970903" cy="258305"/>
        </a:xfrm>
        <a:prstGeom prst="wedgeRectCallout">
          <a:avLst>
            <a:gd name="adj1" fmla="val -77767"/>
            <a:gd name="adj2" fmla="val 47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数字は半角英数字で入力してください</a:t>
          </a:r>
          <a:endParaRPr kumimoji="1" lang="en-US" altLang="x-none" sz="1100"/>
        </a:p>
      </xdr:txBody>
    </xdr:sp>
    <xdr:clientData/>
  </xdr:twoCellAnchor>
  <xdr:twoCellAnchor>
    <xdr:from>
      <xdr:col>33</xdr:col>
      <xdr:colOff>125933</xdr:colOff>
      <xdr:row>17</xdr:row>
      <xdr:rowOff>79188</xdr:rowOff>
    </xdr:from>
    <xdr:to>
      <xdr:col>35</xdr:col>
      <xdr:colOff>694272</xdr:colOff>
      <xdr:row>21</xdr:row>
      <xdr:rowOff>5528</xdr:rowOff>
    </xdr:to>
    <xdr:sp macro="" textlink="">
      <xdr:nvSpPr>
        <xdr:cNvPr id="9" name="吹き出し: 四角形 5">
          <a:extLst>
            <a:ext uri="{FF2B5EF4-FFF2-40B4-BE49-F238E27FC236}">
              <a16:creationId xmlns:a16="http://schemas.microsoft.com/office/drawing/2014/main" xmlns="" id="{1E1B4C07-9662-5641-829A-030BCF9D4969}"/>
            </a:ext>
          </a:extLst>
        </xdr:cNvPr>
        <xdr:cNvSpPr/>
      </xdr:nvSpPr>
      <xdr:spPr>
        <a:xfrm>
          <a:off x="20979546" y="5063138"/>
          <a:ext cx="2211869" cy="1036256"/>
        </a:xfrm>
        <a:prstGeom prst="wedgeRectCallout">
          <a:avLst>
            <a:gd name="adj1" fmla="val -120920"/>
            <a:gd name="adj2" fmla="val -645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監督は２名まで記入できるが、部活動指導員を記入している場合は１名のみしか登録できない。アドバイザーは監督２名でも登録できる。</a:t>
          </a:r>
          <a:endParaRPr kumimoji="1" lang="en-US" altLang="ja-JP" sz="1100"/>
        </a:p>
      </xdr:txBody>
    </xdr:sp>
    <xdr:clientData/>
  </xdr:twoCellAnchor>
  <xdr:twoCellAnchor>
    <xdr:from>
      <xdr:col>34</xdr:col>
      <xdr:colOff>403013</xdr:colOff>
      <xdr:row>5</xdr:row>
      <xdr:rowOff>212513</xdr:rowOff>
    </xdr:from>
    <xdr:to>
      <xdr:col>37</xdr:col>
      <xdr:colOff>535093</xdr:colOff>
      <xdr:row>8</xdr:row>
      <xdr:rowOff>54187</xdr:rowOff>
    </xdr:to>
    <xdr:sp macro="" textlink="">
      <xdr:nvSpPr>
        <xdr:cNvPr id="10" name="吹き出し: 四角形 5">
          <a:extLst>
            <a:ext uri="{FF2B5EF4-FFF2-40B4-BE49-F238E27FC236}">
              <a16:creationId xmlns:a16="http://schemas.microsoft.com/office/drawing/2014/main" xmlns="" id="{FEFC3ED0-FB57-3C4F-AA2B-39A628392ADB}"/>
            </a:ext>
          </a:extLst>
        </xdr:cNvPr>
        <xdr:cNvSpPr/>
      </xdr:nvSpPr>
      <xdr:spPr>
        <a:xfrm>
          <a:off x="22196213" y="1905846"/>
          <a:ext cx="2621280" cy="705274"/>
        </a:xfrm>
        <a:prstGeom prst="wedgeRectCallout">
          <a:avLst>
            <a:gd name="adj1" fmla="val -132204"/>
            <a:gd name="adj2" fmla="val 43517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</a:t>
          </a:r>
          <a:r>
            <a:rPr kumimoji="1" lang="x-none" altLang="en-US" sz="1100"/>
            <a:t>出場するクラブ名、学校名のどとらかを入力してください。両方入力すると、正しく表示されません。</a:t>
          </a:r>
          <a:endParaRPr kumimoji="1" lang="en-US" altLang="ja-JP" sz="1100"/>
        </a:p>
      </xdr:txBody>
    </xdr:sp>
    <xdr:clientData/>
  </xdr:twoCellAnchor>
  <xdr:twoCellAnchor>
    <xdr:from>
      <xdr:col>31</xdr:col>
      <xdr:colOff>474175</xdr:colOff>
      <xdr:row>1</xdr:row>
      <xdr:rowOff>183359</xdr:rowOff>
    </xdr:from>
    <xdr:to>
      <xdr:col>35</xdr:col>
      <xdr:colOff>280840</xdr:colOff>
      <xdr:row>3</xdr:row>
      <xdr:rowOff>230073</xdr:rowOff>
    </xdr:to>
    <xdr:sp macro="" textlink="">
      <xdr:nvSpPr>
        <xdr:cNvPr id="11" name="吹き出し: 四角形 5">
          <a:extLst>
            <a:ext uri="{FF2B5EF4-FFF2-40B4-BE49-F238E27FC236}">
              <a16:creationId xmlns:a16="http://schemas.microsoft.com/office/drawing/2014/main" xmlns="" id="{7C9DAC9D-768B-9E40-B4DD-7C792559275A}"/>
            </a:ext>
          </a:extLst>
        </xdr:cNvPr>
        <xdr:cNvSpPr/>
      </xdr:nvSpPr>
      <xdr:spPr>
        <a:xfrm>
          <a:off x="3449604" y="655073"/>
          <a:ext cx="2999807" cy="699857"/>
        </a:xfrm>
        <a:prstGeom prst="wedgeRectCallout">
          <a:avLst>
            <a:gd name="adj1" fmla="val -66537"/>
            <a:gd name="adj2" fmla="val 1047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市立以外の場合は、こちらを変更してください</a:t>
          </a:r>
          <a:endParaRPr kumimoji="1" lang="en-US" altLang="x-none" sz="1100"/>
        </a:p>
        <a:p>
          <a:pPr algn="l">
            <a:lnSpc>
              <a:spcPts val="1200"/>
            </a:lnSpc>
          </a:pPr>
          <a:r>
            <a:rPr kumimoji="1" lang="x-none" altLang="en-US" sz="1100"/>
            <a:t>私立の場合は、空白を選択してください。</a:t>
          </a:r>
          <a:endParaRPr kumimoji="1" lang="en-US" altLang="x-none" sz="1100"/>
        </a:p>
      </xdr:txBody>
    </xdr:sp>
    <xdr:clientData/>
  </xdr:twoCellAnchor>
  <xdr:twoCellAnchor>
    <xdr:from>
      <xdr:col>33</xdr:col>
      <xdr:colOff>86102</xdr:colOff>
      <xdr:row>25</xdr:row>
      <xdr:rowOff>64577</xdr:rowOff>
    </xdr:from>
    <xdr:to>
      <xdr:col>36</xdr:col>
      <xdr:colOff>506243</xdr:colOff>
      <xdr:row>26</xdr:row>
      <xdr:rowOff>43052</xdr:rowOff>
    </xdr:to>
    <xdr:sp macro="" textlink="">
      <xdr:nvSpPr>
        <xdr:cNvPr id="12" name="吹き出し: 四角形 5">
          <a:extLst>
            <a:ext uri="{FF2B5EF4-FFF2-40B4-BE49-F238E27FC236}">
              <a16:creationId xmlns:a16="http://schemas.microsoft.com/office/drawing/2014/main" xmlns="" id="{8D56BE92-0FFD-274B-8C76-F63635B3A1E4}"/>
            </a:ext>
          </a:extLst>
        </xdr:cNvPr>
        <xdr:cNvSpPr/>
      </xdr:nvSpPr>
      <xdr:spPr>
        <a:xfrm>
          <a:off x="4512959" y="7575720"/>
          <a:ext cx="2996427" cy="268761"/>
        </a:xfrm>
        <a:prstGeom prst="wedgeRectCallout">
          <a:avLst>
            <a:gd name="adj1" fmla="val -53133"/>
            <a:gd name="adj2" fmla="val 15053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市以外の場合は、こちらを変更してください</a:t>
          </a:r>
          <a:endParaRPr kumimoji="1" lang="en-US" altLang="x-none" sz="1100"/>
        </a:p>
      </xdr:txBody>
    </xdr:sp>
    <xdr:clientData/>
  </xdr:twoCellAnchor>
  <xdr:twoCellAnchor>
    <xdr:from>
      <xdr:col>34</xdr:col>
      <xdr:colOff>688813</xdr:colOff>
      <xdr:row>8</xdr:row>
      <xdr:rowOff>204492</xdr:rowOff>
    </xdr:from>
    <xdr:to>
      <xdr:col>37</xdr:col>
      <xdr:colOff>1173530</xdr:colOff>
      <xdr:row>9</xdr:row>
      <xdr:rowOff>182967</xdr:rowOff>
    </xdr:to>
    <xdr:sp macro="" textlink="">
      <xdr:nvSpPr>
        <xdr:cNvPr id="13" name="吹き出し: 四角形 5">
          <a:extLst>
            <a:ext uri="{FF2B5EF4-FFF2-40B4-BE49-F238E27FC236}">
              <a16:creationId xmlns:a16="http://schemas.microsoft.com/office/drawing/2014/main" xmlns="" id="{B4D17019-0F69-5344-BE81-7AAD48FC287C}"/>
            </a:ext>
          </a:extLst>
        </xdr:cNvPr>
        <xdr:cNvSpPr/>
      </xdr:nvSpPr>
      <xdr:spPr>
        <a:xfrm>
          <a:off x="6022813" y="2780778"/>
          <a:ext cx="2988431" cy="268760"/>
        </a:xfrm>
        <a:prstGeom prst="wedgeRectCallout">
          <a:avLst>
            <a:gd name="adj1" fmla="val -103851"/>
            <a:gd name="adj2" fmla="val 922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市以外の場合は、こちらを変更してください</a:t>
          </a:r>
          <a:endParaRPr kumimoji="1" lang="en-US" altLang="x-none" sz="1100"/>
        </a:p>
      </xdr:txBody>
    </xdr:sp>
    <xdr:clientData/>
  </xdr:twoCellAnchor>
  <xdr:twoCellAnchor>
    <xdr:from>
      <xdr:col>34</xdr:col>
      <xdr:colOff>693698</xdr:colOff>
      <xdr:row>11</xdr:row>
      <xdr:rowOff>193364</xdr:rowOff>
    </xdr:from>
    <xdr:to>
      <xdr:col>37</xdr:col>
      <xdr:colOff>702779</xdr:colOff>
      <xdr:row>12</xdr:row>
      <xdr:rowOff>171838</xdr:rowOff>
    </xdr:to>
    <xdr:sp macro="" textlink="">
      <xdr:nvSpPr>
        <xdr:cNvPr id="14" name="吹き出し: 四角形 5">
          <a:extLst>
            <a:ext uri="{FF2B5EF4-FFF2-40B4-BE49-F238E27FC236}">
              <a16:creationId xmlns:a16="http://schemas.microsoft.com/office/drawing/2014/main" xmlns="" id="{2A46B19F-E295-2A46-8303-CC30BEF824D9}"/>
            </a:ext>
          </a:extLst>
        </xdr:cNvPr>
        <xdr:cNvSpPr/>
      </xdr:nvSpPr>
      <xdr:spPr>
        <a:xfrm>
          <a:off x="22369076" y="3512440"/>
          <a:ext cx="2474375" cy="255953"/>
        </a:xfrm>
        <a:prstGeom prst="wedgeRectCallout">
          <a:avLst>
            <a:gd name="adj1" fmla="val -77767"/>
            <a:gd name="adj2" fmla="val 4700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数字は半角英数字で入力してください</a:t>
          </a:r>
          <a:endParaRPr kumimoji="1" lang="en-US" altLang="x-none" sz="1100"/>
        </a:p>
      </xdr:txBody>
    </xdr:sp>
    <xdr:clientData/>
  </xdr:twoCellAnchor>
  <xdr:twoCellAnchor>
    <xdr:from>
      <xdr:col>8</xdr:col>
      <xdr:colOff>474133</xdr:colOff>
      <xdr:row>0</xdr:row>
      <xdr:rowOff>389466</xdr:rowOff>
    </xdr:from>
    <xdr:to>
      <xdr:col>11</xdr:col>
      <xdr:colOff>2438400</xdr:colOff>
      <xdr:row>4</xdr:row>
      <xdr:rowOff>203199</xdr:rowOff>
    </xdr:to>
    <xdr:sp macro="" textlink="">
      <xdr:nvSpPr>
        <xdr:cNvPr id="15" name="右矢印 14">
          <a:extLst>
            <a:ext uri="{FF2B5EF4-FFF2-40B4-BE49-F238E27FC236}">
              <a16:creationId xmlns:a16="http://schemas.microsoft.com/office/drawing/2014/main" xmlns="" id="{7E9CBF9B-F9E2-0A1F-4850-57F3CB3FC092}"/>
            </a:ext>
          </a:extLst>
        </xdr:cNvPr>
        <xdr:cNvSpPr/>
      </xdr:nvSpPr>
      <xdr:spPr>
        <a:xfrm>
          <a:off x="6620933" y="389466"/>
          <a:ext cx="6350000" cy="1219200"/>
        </a:xfrm>
        <a:prstGeom prst="rightArrow">
          <a:avLst>
            <a:gd name="adj1" fmla="val 61111"/>
            <a:gd name="adj2" fmla="val 45833"/>
          </a:avLst>
        </a:prstGeom>
      </xdr:spPr>
      <xdr:style>
        <a:lnRef idx="1">
          <a:schemeClr val="accent1"/>
        </a:lnRef>
        <a:fillRef idx="2">
          <a:schemeClr val="accent1"/>
        </a:fillRef>
        <a:effectRef idx="1">
          <a:schemeClr val="accent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x-none" altLang="en-US" sz="1800"/>
            <a:t>申し込みデータの入力には、右の記入例を</a:t>
          </a:r>
          <a:endParaRPr lang="en-US" altLang="x-none" sz="1800"/>
        </a:p>
        <a:p>
          <a:pPr algn="l"/>
          <a:r>
            <a:rPr lang="x-none" altLang="en-US" sz="1800"/>
            <a:t>参考にして作成してください。申し込み用紙は、別のタブです。</a:t>
          </a:r>
          <a:endParaRPr lang="ja-JP" altLang="en-US" sz="1800"/>
        </a:p>
      </xdr:txBody>
    </xdr:sp>
    <xdr:clientData/>
  </xdr:twoCellAnchor>
  <xdr:twoCellAnchor>
    <xdr:from>
      <xdr:col>33</xdr:col>
      <xdr:colOff>611309</xdr:colOff>
      <xdr:row>14</xdr:row>
      <xdr:rowOff>46940</xdr:rowOff>
    </xdr:from>
    <xdr:to>
      <xdr:col>38</xdr:col>
      <xdr:colOff>245462</xdr:colOff>
      <xdr:row>15</xdr:row>
      <xdr:rowOff>10672</xdr:rowOff>
    </xdr:to>
    <xdr:sp macro="" textlink="">
      <xdr:nvSpPr>
        <xdr:cNvPr id="18" name="吹き出し: 四角形 5">
          <a:extLst>
            <a:ext uri="{FF2B5EF4-FFF2-40B4-BE49-F238E27FC236}">
              <a16:creationId xmlns:a16="http://schemas.microsoft.com/office/drawing/2014/main" xmlns="" id="{5DCC2A72-06CF-8F4C-9F18-2BDA8879C244}"/>
            </a:ext>
          </a:extLst>
        </xdr:cNvPr>
        <xdr:cNvSpPr/>
      </xdr:nvSpPr>
      <xdr:spPr>
        <a:xfrm>
          <a:off x="21464922" y="4198453"/>
          <a:ext cx="3742977" cy="241211"/>
        </a:xfrm>
        <a:prstGeom prst="wedgeRectCallout">
          <a:avLst>
            <a:gd name="adj1" fmla="val -66932"/>
            <a:gd name="adj2" fmla="val 2239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日付の入力は、７</a:t>
          </a:r>
          <a:r>
            <a:rPr kumimoji="1" lang="en-US" altLang="x-none" sz="1100"/>
            <a:t>/</a:t>
          </a:r>
          <a:r>
            <a:rPr kumimoji="1" lang="x-none" altLang="en-US" sz="1100"/>
            <a:t>２３の様に入力してください。</a:t>
          </a:r>
          <a:endParaRPr kumimoji="1" lang="en-US" altLang="x-none" sz="1100"/>
        </a:p>
      </xdr:txBody>
    </xdr:sp>
    <xdr:clientData/>
  </xdr:twoCellAnchor>
  <xdr:twoCellAnchor>
    <xdr:from>
      <xdr:col>33</xdr:col>
      <xdr:colOff>592952</xdr:colOff>
      <xdr:row>13</xdr:row>
      <xdr:rowOff>17911</xdr:rowOff>
    </xdr:from>
    <xdr:to>
      <xdr:col>38</xdr:col>
      <xdr:colOff>480252</xdr:colOff>
      <xdr:row>13</xdr:row>
      <xdr:rowOff>266806</xdr:rowOff>
    </xdr:to>
    <xdr:sp macro="" textlink="">
      <xdr:nvSpPr>
        <xdr:cNvPr id="19" name="吹き出し: 四角形 5">
          <a:extLst>
            <a:ext uri="{FF2B5EF4-FFF2-40B4-BE49-F238E27FC236}">
              <a16:creationId xmlns:a16="http://schemas.microsoft.com/office/drawing/2014/main" xmlns="" id="{64DB4CC7-9C42-7F47-A850-1F5B17BF6768}"/>
            </a:ext>
          </a:extLst>
        </xdr:cNvPr>
        <xdr:cNvSpPr/>
      </xdr:nvSpPr>
      <xdr:spPr>
        <a:xfrm>
          <a:off x="21446565" y="3891945"/>
          <a:ext cx="3996124" cy="248895"/>
        </a:xfrm>
        <a:prstGeom prst="wedgeRectCallout">
          <a:avLst>
            <a:gd name="adj1" fmla="val -65116"/>
            <a:gd name="adj2" fmla="val 130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代表者は、顧問ではありません。中学校の場合は、校長です。</a:t>
          </a:r>
          <a:endParaRPr kumimoji="1" lang="en-US" altLang="x-none" sz="1100"/>
        </a:p>
      </xdr:txBody>
    </xdr:sp>
    <xdr:clientData/>
  </xdr:twoCellAnchor>
  <xdr:twoCellAnchor>
    <xdr:from>
      <xdr:col>6</xdr:col>
      <xdr:colOff>476250</xdr:colOff>
      <xdr:row>13</xdr:row>
      <xdr:rowOff>63500</xdr:rowOff>
    </xdr:from>
    <xdr:to>
      <xdr:col>10</xdr:col>
      <xdr:colOff>1121816</xdr:colOff>
      <xdr:row>14</xdr:row>
      <xdr:rowOff>26645</xdr:rowOff>
    </xdr:to>
    <xdr:sp macro="" textlink="">
      <xdr:nvSpPr>
        <xdr:cNvPr id="20" name="吹き出し: 四角形 5">
          <a:extLst>
            <a:ext uri="{FF2B5EF4-FFF2-40B4-BE49-F238E27FC236}">
              <a16:creationId xmlns:a16="http://schemas.microsoft.com/office/drawing/2014/main" xmlns="" id="{3B500A8F-43B7-2E48-9970-8021EE760037}"/>
            </a:ext>
          </a:extLst>
        </xdr:cNvPr>
        <xdr:cNvSpPr/>
      </xdr:nvSpPr>
      <xdr:spPr>
        <a:xfrm>
          <a:off x="4889500" y="4032250"/>
          <a:ext cx="4011066" cy="248895"/>
        </a:xfrm>
        <a:prstGeom prst="wedgeRectCallout">
          <a:avLst>
            <a:gd name="adj1" fmla="val -65116"/>
            <a:gd name="adj2" fmla="val 13002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代表者は、顧問ではありません。中学校の場合は、校長です。</a:t>
          </a:r>
          <a:endParaRPr kumimoji="1" lang="en-US" altLang="x-none" sz="1100"/>
        </a:p>
      </xdr:txBody>
    </xdr:sp>
    <xdr:clientData/>
  </xdr:twoCellAnchor>
  <xdr:twoCellAnchor>
    <xdr:from>
      <xdr:col>31</xdr:col>
      <xdr:colOff>274596</xdr:colOff>
      <xdr:row>44</xdr:row>
      <xdr:rowOff>251710</xdr:rowOff>
    </xdr:from>
    <xdr:to>
      <xdr:col>34</xdr:col>
      <xdr:colOff>694738</xdr:colOff>
      <xdr:row>46</xdr:row>
      <xdr:rowOff>22883</xdr:rowOff>
    </xdr:to>
    <xdr:sp macro="" textlink="">
      <xdr:nvSpPr>
        <xdr:cNvPr id="21" name="吹き出し: 四角形 5">
          <a:extLst>
            <a:ext uri="{FF2B5EF4-FFF2-40B4-BE49-F238E27FC236}">
              <a16:creationId xmlns:a16="http://schemas.microsoft.com/office/drawing/2014/main" xmlns="" id="{16AABD25-9BEB-3740-9694-DAD3581A11AF}"/>
            </a:ext>
          </a:extLst>
        </xdr:cNvPr>
        <xdr:cNvSpPr/>
      </xdr:nvSpPr>
      <xdr:spPr>
        <a:xfrm>
          <a:off x="18077479" y="12654233"/>
          <a:ext cx="2891493" cy="320362"/>
        </a:xfrm>
        <a:prstGeom prst="wedgeRectCallout">
          <a:avLst>
            <a:gd name="adj1" fmla="val -58673"/>
            <a:gd name="adj2" fmla="val 5478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６人以上なら１０人未満でも構いません。</a:t>
          </a:r>
          <a:endParaRPr kumimoji="1" lang="en-US" altLang="x-none" sz="1100"/>
        </a:p>
      </xdr:txBody>
    </xdr:sp>
    <xdr:clientData/>
  </xdr:twoCellAnchor>
  <xdr:twoCellAnchor>
    <xdr:from>
      <xdr:col>34</xdr:col>
      <xdr:colOff>606398</xdr:colOff>
      <xdr:row>71</xdr:row>
      <xdr:rowOff>366126</xdr:rowOff>
    </xdr:from>
    <xdr:to>
      <xdr:col>38</xdr:col>
      <xdr:colOff>202756</xdr:colOff>
      <xdr:row>72</xdr:row>
      <xdr:rowOff>308921</xdr:rowOff>
    </xdr:to>
    <xdr:sp macro="" textlink="">
      <xdr:nvSpPr>
        <xdr:cNvPr id="22" name="吹き出し: 四角形 5">
          <a:extLst>
            <a:ext uri="{FF2B5EF4-FFF2-40B4-BE49-F238E27FC236}">
              <a16:creationId xmlns:a16="http://schemas.microsoft.com/office/drawing/2014/main" xmlns="" id="{C174EDB8-7A7F-154F-96AC-CD294DC20E60}"/>
            </a:ext>
          </a:extLst>
        </xdr:cNvPr>
        <xdr:cNvSpPr/>
      </xdr:nvSpPr>
      <xdr:spPr>
        <a:xfrm>
          <a:off x="20880632" y="20709009"/>
          <a:ext cx="2891493" cy="617840"/>
        </a:xfrm>
        <a:prstGeom prst="wedgeRectCallout">
          <a:avLst>
            <a:gd name="adj1" fmla="val -69752"/>
            <a:gd name="adj2" fmla="val -1929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シングルスやダブルスに出場していても、</a:t>
          </a:r>
          <a:endParaRPr kumimoji="1" lang="en-US" altLang="x-none" sz="1100"/>
        </a:p>
        <a:p>
          <a:pPr algn="l">
            <a:lnSpc>
              <a:spcPts val="1200"/>
            </a:lnSpc>
          </a:pPr>
          <a:r>
            <a:rPr kumimoji="1" lang="x-none" altLang="en-US" sz="1100"/>
            <a:t>団体戦登録メンバーになっている場合は、</a:t>
          </a:r>
          <a:endParaRPr kumimoji="1" lang="en-US" altLang="x-none" sz="1100"/>
        </a:p>
        <a:p>
          <a:pPr algn="l">
            <a:lnSpc>
              <a:spcPts val="1200"/>
            </a:lnSpc>
          </a:pPr>
          <a:r>
            <a:rPr kumimoji="1" lang="x-none" altLang="en-US" sz="1100"/>
            <a:t>追加の料金は発生しない。</a:t>
          </a:r>
          <a:endParaRPr kumimoji="1" lang="en-US" altLang="x-none" sz="1100"/>
        </a:p>
        <a:p>
          <a:pPr algn="l">
            <a:lnSpc>
              <a:spcPts val="1200"/>
            </a:lnSpc>
          </a:pPr>
          <a:endParaRPr kumimoji="1" lang="en-US" altLang="x-none" sz="1100"/>
        </a:p>
      </xdr:txBody>
    </xdr:sp>
    <xdr:clientData/>
  </xdr:twoCellAnchor>
  <xdr:twoCellAnchor>
    <xdr:from>
      <xdr:col>8</xdr:col>
      <xdr:colOff>0</xdr:colOff>
      <xdr:row>21</xdr:row>
      <xdr:rowOff>241300</xdr:rowOff>
    </xdr:from>
    <xdr:to>
      <xdr:col>10</xdr:col>
      <xdr:colOff>962040</xdr:colOff>
      <xdr:row>22</xdr:row>
      <xdr:rowOff>1005840</xdr:rowOff>
    </xdr:to>
    <xdr:sp macro="" textlink="">
      <xdr:nvSpPr>
        <xdr:cNvPr id="8" name="吹き出し: 四角形 5">
          <a:extLst>
            <a:ext uri="{FF2B5EF4-FFF2-40B4-BE49-F238E27FC236}">
              <a16:creationId xmlns:a16="http://schemas.microsoft.com/office/drawing/2014/main" xmlns="" id="{78A7CC84-069C-9064-BAF7-76B96791C04C}"/>
            </a:ext>
          </a:extLst>
        </xdr:cNvPr>
        <xdr:cNvSpPr/>
      </xdr:nvSpPr>
      <xdr:spPr>
        <a:xfrm>
          <a:off x="6108700" y="6375400"/>
          <a:ext cx="2613040" cy="1043940"/>
        </a:xfrm>
        <a:prstGeom prst="wedgeRectCallout">
          <a:avLst>
            <a:gd name="adj1" fmla="val -82993"/>
            <a:gd name="adj2" fmla="val -6104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x-none" altLang="en-US" sz="1100"/>
            <a:t>団体戦に参加する学校は、主将に県大会に向けての意気込みを７０文字以内で入力をお願いします。</a:t>
          </a:r>
          <a:endParaRPr kumimoji="1" lang="en-US" altLang="x-none" sz="1100"/>
        </a:p>
        <a:p>
          <a:pPr algn="l">
            <a:lnSpc>
              <a:spcPts val="1200"/>
            </a:lnSpc>
          </a:pPr>
          <a:r>
            <a:rPr kumimoji="1" lang="x-none" altLang="en-US" sz="1100"/>
            <a:t>当日に販売する、プログラムで主将名と共に紹介します。</a:t>
          </a:r>
          <a:endParaRPr kumimoji="1" lang="en-US" altLang="ja-JP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58420</xdr:colOff>
      <xdr:row>27</xdr:row>
      <xdr:rowOff>40640</xdr:rowOff>
    </xdr:from>
    <xdr:to>
      <xdr:col>9</xdr:col>
      <xdr:colOff>386552</xdr:colOff>
      <xdr:row>27</xdr:row>
      <xdr:rowOff>230876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xmlns="" id="{CC88700C-E374-FCCE-B13C-CB5BF1DA44AB}"/>
            </a:ext>
          </a:extLst>
        </xdr:cNvPr>
        <xdr:cNvSpPr/>
      </xdr:nvSpPr>
      <xdr:spPr>
        <a:xfrm>
          <a:off x="6916420" y="10060940"/>
          <a:ext cx="328132" cy="190236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印</a:t>
          </a:r>
          <a:endParaRPr kumimoji="1" lang="en-US" altLang="ja-JP" sz="8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7620</xdr:colOff>
      <xdr:row>26</xdr:row>
      <xdr:rowOff>205740</xdr:rowOff>
    </xdr:from>
    <xdr:to>
      <xdr:col>9</xdr:col>
      <xdr:colOff>335752</xdr:colOff>
      <xdr:row>27</xdr:row>
      <xdr:rowOff>154676</xdr:rowOff>
    </xdr:to>
    <xdr:sp macro="" textlink="">
      <xdr:nvSpPr>
        <xdr:cNvPr id="3" name="正方形/長方形 2">
          <a:extLst>
            <a:ext uri="{FF2B5EF4-FFF2-40B4-BE49-F238E27FC236}">
              <a16:creationId xmlns:a16="http://schemas.microsoft.com/office/drawing/2014/main" xmlns="" id="{673D0A2C-D4DF-49BD-7CCF-1E84BA458C78}"/>
            </a:ext>
          </a:extLst>
        </xdr:cNvPr>
        <xdr:cNvSpPr/>
      </xdr:nvSpPr>
      <xdr:spPr>
        <a:xfrm>
          <a:off x="6187440" y="10873740"/>
          <a:ext cx="281940" cy="213360"/>
        </a:xfrm>
        <a:prstGeom prst="rect">
          <a:avLst/>
        </a:prstGeom>
        <a:ln w="9525"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900"/>
            </a:lnSpc>
          </a:pPr>
          <a:r>
            <a:rPr kumimoji="1" lang="ja-JP" altLang="en-US" sz="800"/>
            <a:t>印</a:t>
          </a:r>
          <a:endParaRPr kumimoji="1" lang="en-US" altLang="ja-JP" sz="800"/>
        </a:p>
        <a:p>
          <a:pPr algn="l">
            <a:lnSpc>
              <a:spcPts val="1200"/>
            </a:lnSpc>
          </a:pPr>
          <a:endParaRPr kumimoji="1" lang="ja-JP" altLang="en-US" sz="1100"/>
        </a:p>
      </xdr:txBody>
    </xdr:sp>
    <xdr:clientData/>
  </xdr:twoCellAnchor>
  <xdr:twoCellAnchor>
    <xdr:from>
      <xdr:col>1</xdr:col>
      <xdr:colOff>481965</xdr:colOff>
      <xdr:row>2</xdr:row>
      <xdr:rowOff>10160</xdr:rowOff>
    </xdr:from>
    <xdr:to>
      <xdr:col>2</xdr:col>
      <xdr:colOff>193870</xdr:colOff>
      <xdr:row>2</xdr:row>
      <xdr:rowOff>381091</xdr:rowOff>
    </xdr:to>
    <xdr:sp macro="" textlink="">
      <xdr:nvSpPr>
        <xdr:cNvPr id="4" name="楕円 3">
          <a:extLst>
            <a:ext uri="{FF2B5EF4-FFF2-40B4-BE49-F238E27FC236}">
              <a16:creationId xmlns:a16="http://schemas.microsoft.com/office/drawing/2014/main" xmlns="" id="{C23F162B-BF43-779F-0E7D-CD954029561E}"/>
            </a:ext>
          </a:extLst>
        </xdr:cNvPr>
        <xdr:cNvSpPr/>
      </xdr:nvSpPr>
      <xdr:spPr>
        <a:xfrm>
          <a:off x="1120140" y="480060"/>
          <a:ext cx="426720" cy="358140"/>
        </a:xfrm>
        <a:prstGeom prst="ellipse">
          <a:avLst/>
        </a:prstGeom>
        <a:noFill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3</xdr:col>
      <xdr:colOff>264795</xdr:colOff>
      <xdr:row>5</xdr:row>
      <xdr:rowOff>335280</xdr:rowOff>
    </xdr:from>
    <xdr:to>
      <xdr:col>6</xdr:col>
      <xdr:colOff>497234</xdr:colOff>
      <xdr:row>8</xdr:row>
      <xdr:rowOff>60960</xdr:rowOff>
    </xdr:to>
    <xdr:sp macro="" textlink="">
      <xdr:nvSpPr>
        <xdr:cNvPr id="2" name="乗算記号 1">
          <a:extLst>
            <a:ext uri="{FF2B5EF4-FFF2-40B4-BE49-F238E27FC236}">
              <a16:creationId xmlns:a16="http://schemas.microsoft.com/office/drawing/2014/main" xmlns="" id="{1E784EEE-7557-EE47-5166-3E6FE8FF88B1}"/>
            </a:ext>
          </a:extLst>
        </xdr:cNvPr>
        <xdr:cNvSpPr/>
      </xdr:nvSpPr>
      <xdr:spPr>
        <a:xfrm>
          <a:off x="2293620" y="1981200"/>
          <a:ext cx="2270760" cy="91440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0</xdr:col>
      <xdr:colOff>0</xdr:colOff>
      <xdr:row>11</xdr:row>
      <xdr:rowOff>271780</xdr:rowOff>
    </xdr:from>
    <xdr:to>
      <xdr:col>9</xdr:col>
      <xdr:colOff>754399</xdr:colOff>
      <xdr:row>15</xdr:row>
      <xdr:rowOff>81280</xdr:rowOff>
    </xdr:to>
    <xdr:sp macro="" textlink="">
      <xdr:nvSpPr>
        <xdr:cNvPr id="5" name="乗算記号 4">
          <a:extLst>
            <a:ext uri="{FF2B5EF4-FFF2-40B4-BE49-F238E27FC236}">
              <a16:creationId xmlns:a16="http://schemas.microsoft.com/office/drawing/2014/main" xmlns="" id="{9CAD206E-A51D-929A-4BA4-4C11A69C6B2A}"/>
            </a:ext>
          </a:extLst>
        </xdr:cNvPr>
        <xdr:cNvSpPr/>
      </xdr:nvSpPr>
      <xdr:spPr>
        <a:xfrm>
          <a:off x="0" y="4272280"/>
          <a:ext cx="7612399" cy="1384300"/>
        </a:xfrm>
        <a:prstGeom prst="mathMultiply">
          <a:avLst/>
        </a:prstGeom>
      </xdr:spPr>
      <xdr:style>
        <a:lnRef idx="2">
          <a:schemeClr val="dk1">
            <a:shade val="50000"/>
          </a:schemeClr>
        </a:lnRef>
        <a:fillRef idx="1">
          <a:schemeClr val="dk1"/>
        </a:fillRef>
        <a:effectRef idx="0">
          <a:schemeClr val="dk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endParaRPr lang="ja-JP" altLang="en-US"/>
        </a:p>
      </xdr:txBody>
    </xdr:sp>
    <xdr:clientData/>
  </xdr:twoCellAnchor>
  <xdr:twoCellAnchor>
    <xdr:from>
      <xdr:col>7</xdr:col>
      <xdr:colOff>379602</xdr:colOff>
      <xdr:row>7</xdr:row>
      <xdr:rowOff>271652</xdr:rowOff>
    </xdr:from>
    <xdr:to>
      <xdr:col>11</xdr:col>
      <xdr:colOff>31934</xdr:colOff>
      <xdr:row>10</xdr:row>
      <xdr:rowOff>134331</xdr:rowOff>
    </xdr:to>
    <xdr:sp macro="" textlink="">
      <xdr:nvSpPr>
        <xdr:cNvPr id="6" name="吹き出し: 四角形 5">
          <a:extLst>
            <a:ext uri="{FF2B5EF4-FFF2-40B4-BE49-F238E27FC236}">
              <a16:creationId xmlns:a16="http://schemas.microsoft.com/office/drawing/2014/main" xmlns="" id="{42EE0256-8C36-272B-2F56-05DFA18BA7D2}"/>
            </a:ext>
          </a:extLst>
        </xdr:cNvPr>
        <xdr:cNvSpPr/>
      </xdr:nvSpPr>
      <xdr:spPr>
        <a:xfrm>
          <a:off x="5724855" y="2699120"/>
          <a:ext cx="2618345" cy="1044262"/>
        </a:xfrm>
        <a:prstGeom prst="wedgeRectCallout">
          <a:avLst>
            <a:gd name="adj1" fmla="val -105400"/>
            <a:gd name="adj2" fmla="val -69973"/>
          </a:avLst>
        </a:prstGeom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>
            <a:lnSpc>
              <a:spcPts val="1200"/>
            </a:lnSpc>
          </a:pPr>
          <a:r>
            <a:rPr kumimoji="1" lang="ja-JP" altLang="en-US" sz="1100"/>
            <a:t>　監督は２名まで記入できるが、部活動指導員を記入している場合は１名のみしか登録できない。アドバイザーは監督２名で</a:t>
          </a:r>
          <a:endParaRPr kumimoji="1" lang="en-US" altLang="ja-JP" sz="1100"/>
        </a:p>
        <a:p>
          <a:pPr algn="l">
            <a:lnSpc>
              <a:spcPts val="1300"/>
            </a:lnSpc>
          </a:pPr>
          <a:r>
            <a:rPr kumimoji="1" lang="ja-JP" altLang="en-US" sz="1100"/>
            <a:t>も登録できる。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2"/>
  <dimension ref="A1:GS246"/>
  <sheetViews>
    <sheetView tabSelected="1" zoomScale="89" zoomScaleNormal="91" workbookViewId="0">
      <selection activeCell="C2" sqref="C2"/>
    </sheetView>
  </sheetViews>
  <sheetFormatPr defaultColWidth="10.86328125" defaultRowHeight="12.75"/>
  <cols>
    <col min="1" max="1" width="5.59765625" style="50" customWidth="1"/>
    <col min="2" max="2" width="15" style="51" customWidth="1"/>
    <col min="3" max="3" width="12.1328125" style="52" customWidth="1"/>
    <col min="4" max="4" width="5.86328125" style="52" customWidth="1"/>
    <col min="5" max="5" width="13.3984375" style="52" customWidth="1"/>
    <col min="6" max="6" width="5.59765625" style="52" customWidth="1"/>
    <col min="7" max="7" width="11.59765625" style="52" customWidth="1"/>
    <col min="8" max="10" width="10.86328125" style="52"/>
    <col min="11" max="11" width="35.86328125" style="52" customWidth="1"/>
    <col min="12" max="12" width="36" style="52" customWidth="1"/>
    <col min="13" max="13" width="12.1328125" style="52" hidden="1" customWidth="1"/>
    <col min="14" max="14" width="10.86328125" style="52" hidden="1" customWidth="1"/>
    <col min="15" max="15" width="28.1328125" style="52" hidden="1" customWidth="1"/>
    <col min="16" max="25" width="10.86328125" style="52" hidden="1" customWidth="1"/>
    <col min="26" max="26" width="19" style="52" customWidth="1"/>
    <col min="27" max="27" width="2.1328125" style="52" customWidth="1"/>
    <col min="28" max="28" width="6.1328125" style="52" bestFit="1" customWidth="1"/>
    <col min="29" max="30" width="10.86328125" style="52" customWidth="1"/>
    <col min="31" max="38" width="10.86328125" style="52"/>
    <col min="39" max="39" width="22.86328125" style="52" customWidth="1"/>
    <col min="40" max="40" width="0" style="52" hidden="1" customWidth="1"/>
    <col min="41" max="16384" width="10.86328125" style="52"/>
  </cols>
  <sheetData>
    <row r="1" spans="1:41" ht="36.950000000000003" customHeight="1" thickBot="1">
      <c r="A1" s="85" t="s">
        <v>159</v>
      </c>
      <c r="B1" s="57" t="s">
        <v>161</v>
      </c>
      <c r="C1" s="202">
        <v>7</v>
      </c>
      <c r="D1" s="58" t="s">
        <v>160</v>
      </c>
      <c r="E1" s="309" t="s">
        <v>164</v>
      </c>
      <c r="F1" s="309"/>
      <c r="G1" s="351" t="s">
        <v>162</v>
      </c>
      <c r="H1" s="360"/>
      <c r="N1" s="52">
        <v>1</v>
      </c>
      <c r="O1" s="52" t="str">
        <f>B1&amp;C1&amp;D1&amp;"  "&amp;E1&amp;G1&amp;""</f>
        <v>令和7年度  新人兼県民総合スポーツ大会申込書</v>
      </c>
      <c r="U1" s="52" t="s">
        <v>163</v>
      </c>
      <c r="Z1" s="119"/>
      <c r="AA1" s="119"/>
      <c r="AB1" s="85" t="s">
        <v>159</v>
      </c>
      <c r="AC1" s="132" t="s">
        <v>161</v>
      </c>
      <c r="AD1" s="133">
        <f>C1</f>
        <v>7</v>
      </c>
      <c r="AE1" s="134" t="s">
        <v>160</v>
      </c>
      <c r="AF1" s="251" t="str">
        <f>E1</f>
        <v>新人兼県民総合スポーツ</v>
      </c>
      <c r="AG1" s="251"/>
      <c r="AH1" s="251" t="s">
        <v>162</v>
      </c>
      <c r="AI1" s="233"/>
      <c r="AJ1" s="119"/>
      <c r="AK1" s="119"/>
      <c r="AL1" s="119"/>
      <c r="AM1" s="119"/>
      <c r="AN1" s="119"/>
      <c r="AO1" s="119"/>
    </row>
    <row r="2" spans="1:41" ht="27.95" customHeight="1" thickBot="1">
      <c r="A2" s="124" t="s">
        <v>115</v>
      </c>
      <c r="B2" s="124"/>
      <c r="C2" s="124"/>
      <c r="D2" s="124"/>
      <c r="N2" s="52">
        <v>2</v>
      </c>
      <c r="U2" s="52" t="s">
        <v>164</v>
      </c>
      <c r="Z2" s="119"/>
      <c r="AA2" s="119"/>
      <c r="AB2" s="135" t="s">
        <v>115</v>
      </c>
      <c r="AC2" s="135"/>
      <c r="AD2" s="135"/>
      <c r="AE2" s="135"/>
      <c r="AF2" s="119"/>
      <c r="AG2" s="119"/>
      <c r="AH2" s="119"/>
      <c r="AI2" s="119"/>
      <c r="AJ2" s="119"/>
      <c r="AK2" s="119"/>
      <c r="AL2" s="119"/>
      <c r="AM2" s="119"/>
      <c r="AN2" s="119"/>
      <c r="AO2" s="119"/>
    </row>
    <row r="3" spans="1:41" ht="21.95" customHeight="1">
      <c r="A3" s="288" t="s">
        <v>95</v>
      </c>
      <c r="B3" s="53" t="s">
        <v>86</v>
      </c>
      <c r="C3" s="304" t="s">
        <v>167</v>
      </c>
      <c r="D3" s="305"/>
      <c r="K3" s="89"/>
      <c r="L3" s="89"/>
      <c r="N3" s="52">
        <v>3</v>
      </c>
      <c r="O3" s="52" t="str">
        <f>C3&amp;""</f>
        <v>　</v>
      </c>
      <c r="X3" s="52" t="s">
        <v>133</v>
      </c>
      <c r="Z3" s="119"/>
      <c r="AA3" s="119"/>
      <c r="AB3" s="288" t="s">
        <v>95</v>
      </c>
      <c r="AC3" s="136" t="s">
        <v>86</v>
      </c>
      <c r="AD3" s="242" t="s">
        <v>170</v>
      </c>
      <c r="AE3" s="252"/>
      <c r="AF3" s="119"/>
      <c r="AG3" s="119"/>
      <c r="AH3" s="119"/>
      <c r="AI3" s="119"/>
      <c r="AJ3" s="119"/>
      <c r="AK3" s="119"/>
      <c r="AL3" s="119"/>
      <c r="AM3" s="119"/>
      <c r="AN3" s="119"/>
      <c r="AO3" s="119"/>
    </row>
    <row r="4" spans="1:41" ht="21.95" customHeight="1" thickBot="1">
      <c r="A4" s="289"/>
      <c r="B4" s="54" t="s">
        <v>87</v>
      </c>
      <c r="C4" s="311"/>
      <c r="D4" s="312"/>
      <c r="K4" s="89"/>
      <c r="L4" s="89"/>
      <c r="N4" s="52">
        <v>4</v>
      </c>
      <c r="O4" s="52" t="str">
        <f>C4&amp;""</f>
        <v/>
      </c>
      <c r="X4" s="52" t="s">
        <v>131</v>
      </c>
      <c r="Z4" s="119"/>
      <c r="AA4" s="119"/>
      <c r="AB4" s="289"/>
      <c r="AC4" s="137" t="s">
        <v>87</v>
      </c>
      <c r="AD4" s="237" t="s">
        <v>169</v>
      </c>
      <c r="AE4" s="290"/>
      <c r="AF4" s="119"/>
      <c r="AG4" s="119"/>
      <c r="AH4" s="119"/>
      <c r="AI4" s="119"/>
      <c r="AJ4" s="119"/>
      <c r="AK4" s="119"/>
      <c r="AL4" s="119"/>
      <c r="AM4" s="119"/>
      <c r="AN4" s="119"/>
      <c r="AO4" s="119"/>
    </row>
    <row r="5" spans="1:41" ht="21.95" customHeight="1" thickBot="1">
      <c r="K5" s="89"/>
      <c r="L5" s="89"/>
      <c r="N5" s="52">
        <v>5</v>
      </c>
      <c r="X5" s="52" t="s">
        <v>134</v>
      </c>
      <c r="Z5" s="119"/>
      <c r="AA5" s="119"/>
      <c r="AB5" s="138"/>
      <c r="AC5" s="139"/>
      <c r="AD5" s="119"/>
      <c r="AE5" s="119"/>
      <c r="AF5" s="119"/>
      <c r="AG5" s="119"/>
      <c r="AH5" s="119"/>
      <c r="AI5" s="119"/>
      <c r="AJ5" s="119"/>
      <c r="AK5" s="119"/>
      <c r="AL5" s="119"/>
      <c r="AM5" s="119"/>
      <c r="AN5" s="119"/>
      <c r="AO5" s="119"/>
    </row>
    <row r="6" spans="1:41" ht="21.95" customHeight="1">
      <c r="A6" s="291" t="s">
        <v>154</v>
      </c>
      <c r="B6" s="55" t="s">
        <v>19</v>
      </c>
      <c r="C6" s="111"/>
      <c r="D6" s="111" t="str">
        <f>_xlfn.IFNA(VLOOKUP(D7,$U$6:$V$8,2),"")</f>
        <v>しりつ</v>
      </c>
      <c r="E6" s="111"/>
      <c r="F6" s="111" t="s">
        <v>91</v>
      </c>
      <c r="G6" s="112"/>
      <c r="H6" s="89"/>
      <c r="K6" s="89"/>
      <c r="L6" s="89"/>
      <c r="N6" s="52">
        <v>6</v>
      </c>
      <c r="O6" s="52" t="str">
        <f>C6&amp;D6&amp;E6&amp;F6&amp;G6</f>
        <v>しりつちゅうがっこう</v>
      </c>
      <c r="P6" s="52" t="str">
        <f>IF(C8="",O6,O8)</f>
        <v>しりつちゅうがっこう</v>
      </c>
      <c r="U6" s="52" t="s">
        <v>83</v>
      </c>
      <c r="V6" s="52" t="s">
        <v>90</v>
      </c>
      <c r="X6" s="52" t="s">
        <v>135</v>
      </c>
      <c r="Z6" s="119"/>
      <c r="AA6" s="119"/>
      <c r="AB6" s="291" t="s">
        <v>154</v>
      </c>
      <c r="AC6" s="140" t="s">
        <v>19</v>
      </c>
      <c r="AD6" s="141" t="s">
        <v>168</v>
      </c>
      <c r="AE6" s="142" t="str">
        <f>_xlfn.IFNA(VLOOKUP(AE7,$U$6:$V$8,2),"")</f>
        <v>しりつ</v>
      </c>
      <c r="AF6" s="141" t="s">
        <v>171</v>
      </c>
      <c r="AG6" s="142" t="s">
        <v>91</v>
      </c>
      <c r="AH6" s="143"/>
      <c r="AI6" s="119"/>
      <c r="AJ6" s="119"/>
      <c r="AK6" s="119"/>
      <c r="AL6" s="119"/>
      <c r="AM6" s="119"/>
      <c r="AN6" s="119"/>
      <c r="AO6" s="119"/>
    </row>
    <row r="7" spans="1:41" ht="21.95" customHeight="1" thickBot="1">
      <c r="A7" s="292"/>
      <c r="B7" s="56" t="s">
        <v>85</v>
      </c>
      <c r="C7" s="113"/>
      <c r="D7" s="113" t="s">
        <v>83</v>
      </c>
      <c r="E7" s="113"/>
      <c r="F7" s="113" t="s">
        <v>84</v>
      </c>
      <c r="G7" s="114"/>
      <c r="H7" s="89"/>
      <c r="K7" s="89"/>
      <c r="L7" s="89"/>
      <c r="N7" s="52">
        <v>7</v>
      </c>
      <c r="O7" s="52" t="str">
        <f>C7&amp;D7&amp;E7&amp;F7&amp;G7</f>
        <v>市立中学校</v>
      </c>
      <c r="P7" s="52" t="str">
        <f>IF(C9="",O7,O9)</f>
        <v>市立中学校</v>
      </c>
      <c r="U7" s="52" t="s">
        <v>124</v>
      </c>
      <c r="V7" s="52" t="s">
        <v>125</v>
      </c>
      <c r="Z7" s="214" t="s">
        <v>200</v>
      </c>
      <c r="AA7" s="119"/>
      <c r="AB7" s="292"/>
      <c r="AC7" s="144" t="s">
        <v>85</v>
      </c>
      <c r="AD7" s="135" t="s">
        <v>172</v>
      </c>
      <c r="AE7" s="145" t="s">
        <v>83</v>
      </c>
      <c r="AF7" s="135" t="s">
        <v>173</v>
      </c>
      <c r="AG7" s="145" t="s">
        <v>84</v>
      </c>
      <c r="AH7" s="146"/>
      <c r="AI7" s="119"/>
      <c r="AJ7" s="119"/>
      <c r="AK7" s="119"/>
      <c r="AL7" s="119"/>
      <c r="AM7" s="119"/>
      <c r="AN7" s="119"/>
      <c r="AO7" s="119"/>
    </row>
    <row r="8" spans="1:41" ht="21.95" customHeight="1">
      <c r="A8" s="292"/>
      <c r="B8" s="55" t="s">
        <v>19</v>
      </c>
      <c r="C8" s="275"/>
      <c r="D8" s="275"/>
      <c r="E8" s="275"/>
      <c r="F8" s="275"/>
      <c r="G8" s="276"/>
      <c r="H8" s="89"/>
      <c r="K8" s="89"/>
      <c r="N8" s="52">
        <v>8</v>
      </c>
      <c r="O8" s="52" t="str">
        <f>C8&amp;""</f>
        <v/>
      </c>
      <c r="P8" s="52" t="str">
        <f>C8&amp;""</f>
        <v/>
      </c>
      <c r="Z8" s="215"/>
      <c r="AA8" s="119"/>
      <c r="AB8" s="292"/>
      <c r="AC8" s="140" t="s">
        <v>19</v>
      </c>
      <c r="AD8" s="294"/>
      <c r="AE8" s="294"/>
      <c r="AF8" s="294"/>
      <c r="AG8" s="294"/>
      <c r="AH8" s="295"/>
      <c r="AI8" s="119"/>
      <c r="AJ8" s="119"/>
      <c r="AK8" s="119"/>
      <c r="AL8" s="119"/>
      <c r="AM8" s="119"/>
      <c r="AN8" s="119"/>
      <c r="AO8" s="119"/>
    </row>
    <row r="9" spans="1:41" ht="21.95" customHeight="1" thickBot="1">
      <c r="A9" s="292"/>
      <c r="B9" s="56" t="s">
        <v>155</v>
      </c>
      <c r="C9" s="277"/>
      <c r="D9" s="277"/>
      <c r="E9" s="277"/>
      <c r="F9" s="277"/>
      <c r="G9" s="278"/>
      <c r="H9" s="89"/>
      <c r="K9" s="89"/>
      <c r="L9" s="89"/>
      <c r="N9" s="52">
        <v>9</v>
      </c>
      <c r="O9" s="52" t="str">
        <f>C9&amp;""</f>
        <v/>
      </c>
      <c r="P9" s="52" t="str">
        <f>C9&amp;""</f>
        <v/>
      </c>
      <c r="Z9" s="215"/>
      <c r="AA9" s="119"/>
      <c r="AB9" s="292"/>
      <c r="AC9" s="144" t="s">
        <v>155</v>
      </c>
      <c r="AD9" s="296"/>
      <c r="AE9" s="296"/>
      <c r="AF9" s="296"/>
      <c r="AG9" s="296"/>
      <c r="AH9" s="297"/>
      <c r="AI9" s="119"/>
      <c r="AJ9" s="119"/>
      <c r="AK9" s="119"/>
      <c r="AL9" s="119"/>
      <c r="AM9" s="119"/>
      <c r="AN9" s="119"/>
      <c r="AO9" s="119"/>
    </row>
    <row r="10" spans="1:41" ht="21.95" customHeight="1" thickBot="1">
      <c r="A10" s="292"/>
      <c r="B10" s="57" t="s">
        <v>97</v>
      </c>
      <c r="C10" s="91"/>
      <c r="D10" s="109" t="s">
        <v>94</v>
      </c>
      <c r="E10" s="313"/>
      <c r="F10" s="314"/>
      <c r="G10" s="89"/>
      <c r="H10" s="89"/>
      <c r="N10" s="52">
        <v>10</v>
      </c>
      <c r="O10" s="52" t="str">
        <f>"〒"&amp;C10&amp;D10&amp;E10&amp;F10&amp;G10</f>
        <v>〒ー</v>
      </c>
      <c r="X10" s="52" t="s">
        <v>133</v>
      </c>
      <c r="Z10" s="215"/>
      <c r="AA10" s="119"/>
      <c r="AB10" s="292"/>
      <c r="AC10" s="132" t="s">
        <v>97</v>
      </c>
      <c r="AD10" s="147" t="s">
        <v>174</v>
      </c>
      <c r="AE10" s="148" t="s">
        <v>94</v>
      </c>
      <c r="AF10" s="271" t="s">
        <v>175</v>
      </c>
      <c r="AG10" s="272"/>
      <c r="AH10" s="119"/>
      <c r="AI10" s="119"/>
      <c r="AJ10" s="119"/>
      <c r="AK10" s="119"/>
      <c r="AL10" s="119"/>
      <c r="AM10" s="119"/>
      <c r="AN10" s="119"/>
      <c r="AO10" s="119"/>
    </row>
    <row r="11" spans="1:41" ht="21.95" customHeight="1" thickBot="1">
      <c r="A11" s="292"/>
      <c r="B11" s="51" t="s">
        <v>88</v>
      </c>
      <c r="C11" s="92"/>
      <c r="D11" s="96" t="s">
        <v>89</v>
      </c>
      <c r="E11" s="94"/>
      <c r="F11" s="96" t="s">
        <v>98</v>
      </c>
      <c r="G11" s="309"/>
      <c r="H11" s="310"/>
      <c r="N11" s="52">
        <v>11</v>
      </c>
      <c r="O11" s="52" t="str">
        <f t="shared" ref="O11:O50" si="0">C11&amp;D11&amp;E11&amp;F11&amp;G11</f>
        <v>県市</v>
      </c>
      <c r="X11" s="52" t="s">
        <v>132</v>
      </c>
      <c r="Z11" s="215"/>
      <c r="AA11" s="119"/>
      <c r="AB11" s="292"/>
      <c r="AC11" s="139" t="s">
        <v>88</v>
      </c>
      <c r="AD11" s="149" t="s">
        <v>176</v>
      </c>
      <c r="AE11" s="150" t="s">
        <v>89</v>
      </c>
      <c r="AF11" s="134" t="s">
        <v>172</v>
      </c>
      <c r="AG11" s="150" t="s">
        <v>98</v>
      </c>
      <c r="AH11" s="251" t="s">
        <v>177</v>
      </c>
      <c r="AI11" s="233"/>
      <c r="AJ11" s="119"/>
      <c r="AK11" s="119"/>
      <c r="AL11" s="119"/>
      <c r="AM11" s="119"/>
      <c r="AN11" s="119"/>
      <c r="AO11" s="119"/>
    </row>
    <row r="12" spans="1:41" ht="21.95" customHeight="1" thickBot="1">
      <c r="A12" s="292"/>
      <c r="B12" s="57" t="s">
        <v>92</v>
      </c>
      <c r="C12" s="93"/>
      <c r="D12" s="108" t="s">
        <v>94</v>
      </c>
      <c r="E12" s="95"/>
      <c r="F12" s="108" t="s">
        <v>94</v>
      </c>
      <c r="G12" s="97"/>
      <c r="H12" s="89"/>
      <c r="N12" s="52">
        <v>12</v>
      </c>
      <c r="O12" s="52" t="str">
        <f t="shared" si="0"/>
        <v>ーー</v>
      </c>
      <c r="X12" s="52">
        <v>1</v>
      </c>
      <c r="Z12" s="215"/>
      <c r="AA12" s="119"/>
      <c r="AB12" s="292"/>
      <c r="AC12" s="132" t="s">
        <v>92</v>
      </c>
      <c r="AD12" s="151" t="s">
        <v>178</v>
      </c>
      <c r="AE12" s="152" t="s">
        <v>94</v>
      </c>
      <c r="AF12" s="153" t="s">
        <v>179</v>
      </c>
      <c r="AG12" s="152" t="s">
        <v>94</v>
      </c>
      <c r="AH12" s="154" t="s">
        <v>180</v>
      </c>
      <c r="AI12" s="119"/>
      <c r="AJ12" s="119"/>
      <c r="AK12" s="119"/>
      <c r="AL12" s="119"/>
      <c r="AM12" s="119"/>
      <c r="AN12" s="119"/>
      <c r="AO12" s="119"/>
    </row>
    <row r="13" spans="1:41" ht="21.95" customHeight="1" thickBot="1">
      <c r="A13" s="292"/>
      <c r="B13" s="59" t="s">
        <v>93</v>
      </c>
      <c r="C13" s="107"/>
      <c r="D13" s="109" t="s">
        <v>94</v>
      </c>
      <c r="E13" s="91"/>
      <c r="F13" s="109" t="s">
        <v>94</v>
      </c>
      <c r="G13" s="110"/>
      <c r="H13" s="89"/>
      <c r="N13" s="52">
        <v>13</v>
      </c>
      <c r="O13" s="52" t="str">
        <f t="shared" si="0"/>
        <v>ーー</v>
      </c>
      <c r="X13" s="52">
        <v>2</v>
      </c>
      <c r="Z13" s="215"/>
      <c r="AA13" s="119"/>
      <c r="AB13" s="292"/>
      <c r="AC13" s="155" t="s">
        <v>93</v>
      </c>
      <c r="AD13" s="156" t="s">
        <v>178</v>
      </c>
      <c r="AE13" s="148" t="s">
        <v>94</v>
      </c>
      <c r="AF13" s="147" t="s">
        <v>179</v>
      </c>
      <c r="AG13" s="148" t="s">
        <v>94</v>
      </c>
      <c r="AH13" s="157" t="s">
        <v>181</v>
      </c>
      <c r="AI13" s="119"/>
      <c r="AJ13" s="119"/>
      <c r="AK13" s="119"/>
      <c r="AL13" s="119"/>
      <c r="AM13" s="119"/>
      <c r="AN13" s="119"/>
      <c r="AO13" s="119"/>
    </row>
    <row r="14" spans="1:41" ht="21.95" customHeight="1" thickBot="1">
      <c r="A14" s="292"/>
      <c r="B14" s="60" t="s">
        <v>153</v>
      </c>
      <c r="C14" s="315"/>
      <c r="D14" s="315"/>
      <c r="E14" s="315"/>
      <c r="F14" s="316"/>
      <c r="G14" s="89"/>
      <c r="H14" s="89"/>
      <c r="N14" s="52">
        <v>14</v>
      </c>
      <c r="O14" s="52" t="str">
        <f>C14&amp;D14&amp;E14&amp;F14&amp;G14&amp;""</f>
        <v/>
      </c>
      <c r="X14" s="52">
        <v>3</v>
      </c>
      <c r="Z14" s="215"/>
      <c r="AA14" s="119"/>
      <c r="AB14" s="292"/>
      <c r="AC14" s="158" t="s">
        <v>153</v>
      </c>
      <c r="AD14" s="228" t="s">
        <v>182</v>
      </c>
      <c r="AE14" s="228"/>
      <c r="AF14" s="228"/>
      <c r="AG14" s="229"/>
      <c r="AH14" s="119"/>
      <c r="AI14" s="119"/>
      <c r="AJ14" s="119"/>
      <c r="AK14" s="119"/>
      <c r="AL14" s="119"/>
      <c r="AM14" s="119"/>
      <c r="AN14" s="119"/>
      <c r="AO14" s="119"/>
    </row>
    <row r="15" spans="1:41" ht="21.95" customHeight="1" thickBot="1">
      <c r="A15" s="293"/>
      <c r="B15" s="60" t="s">
        <v>123</v>
      </c>
      <c r="C15" s="273"/>
      <c r="D15" s="273"/>
      <c r="E15" s="273"/>
      <c r="F15" s="274"/>
      <c r="G15" s="89"/>
      <c r="H15" s="89"/>
      <c r="N15" s="52">
        <v>15</v>
      </c>
      <c r="O15" s="118" t="str">
        <f>IF(C15=""," ",C15)</f>
        <v xml:space="preserve"> </v>
      </c>
      <c r="Z15" s="215"/>
      <c r="AA15" s="119"/>
      <c r="AB15" s="293"/>
      <c r="AC15" s="158" t="s">
        <v>123</v>
      </c>
      <c r="AD15" s="298">
        <v>45115</v>
      </c>
      <c r="AE15" s="298"/>
      <c r="AF15" s="298"/>
      <c r="AG15" s="299"/>
      <c r="AH15" s="119"/>
      <c r="AI15" s="119"/>
      <c r="AJ15" s="119"/>
      <c r="AK15" s="119"/>
      <c r="AL15" s="119"/>
      <c r="AM15" s="119"/>
      <c r="AN15" s="119"/>
      <c r="AO15" s="119"/>
    </row>
    <row r="16" spans="1:41" ht="21.95" customHeight="1" thickBot="1">
      <c r="D16" s="61"/>
      <c r="F16" s="61"/>
      <c r="G16" s="52" t="s">
        <v>109</v>
      </c>
      <c r="N16" s="52">
        <v>16</v>
      </c>
      <c r="O16" s="52" t="str">
        <f t="shared" si="0"/>
        <v>※監督は２名まで登録が可能。変更する場合は、変更届を提出すること。</v>
      </c>
      <c r="X16" s="52" t="s">
        <v>133</v>
      </c>
      <c r="Z16" s="215"/>
      <c r="AA16" s="119"/>
      <c r="AB16" s="138"/>
      <c r="AC16" s="139"/>
      <c r="AD16" s="119"/>
      <c r="AE16" s="159"/>
      <c r="AF16" s="119"/>
      <c r="AG16" s="159"/>
      <c r="AH16" s="119" t="s">
        <v>109</v>
      </c>
      <c r="AI16" s="119"/>
      <c r="AJ16" s="119"/>
      <c r="AK16" s="119"/>
      <c r="AL16" s="119"/>
      <c r="AM16" s="119"/>
      <c r="AN16" s="119"/>
      <c r="AO16" s="119"/>
    </row>
    <row r="17" spans="1:41" ht="21.95" customHeight="1">
      <c r="A17" s="279" t="s">
        <v>96</v>
      </c>
      <c r="B17" s="62" t="s">
        <v>19</v>
      </c>
      <c r="C17" s="328"/>
      <c r="D17" s="319"/>
      <c r="E17" s="319"/>
      <c r="F17" s="320"/>
      <c r="N17" s="52">
        <v>17</v>
      </c>
      <c r="O17" s="52" t="str">
        <f>C17&amp;"　"&amp;E17</f>
        <v>　</v>
      </c>
      <c r="X17" s="52" t="s">
        <v>131</v>
      </c>
      <c r="Z17" s="215"/>
      <c r="AA17" s="119"/>
      <c r="AB17" s="285" t="s">
        <v>96</v>
      </c>
      <c r="AC17" s="199" t="s">
        <v>19</v>
      </c>
      <c r="AD17" s="266" t="s">
        <v>185</v>
      </c>
      <c r="AE17" s="267"/>
      <c r="AF17" s="267" t="s">
        <v>186</v>
      </c>
      <c r="AG17" s="268"/>
      <c r="AH17" s="119"/>
      <c r="AI17" s="119"/>
      <c r="AJ17" s="119"/>
      <c r="AK17" s="119"/>
      <c r="AL17" s="119"/>
      <c r="AM17" s="119"/>
      <c r="AN17" s="119"/>
      <c r="AO17" s="119"/>
    </row>
    <row r="18" spans="1:41" ht="21.95" customHeight="1" thickBot="1">
      <c r="A18" s="280"/>
      <c r="B18" s="63" t="s">
        <v>103</v>
      </c>
      <c r="C18" s="329"/>
      <c r="D18" s="321"/>
      <c r="E18" s="321"/>
      <c r="F18" s="322"/>
      <c r="N18" s="52">
        <v>18</v>
      </c>
      <c r="O18" s="52" t="str">
        <f t="shared" ref="O18:O21" si="1">C18&amp;"　"&amp;E18</f>
        <v>　</v>
      </c>
      <c r="X18" s="52" t="s">
        <v>136</v>
      </c>
      <c r="Z18" s="215"/>
      <c r="AA18" s="119"/>
      <c r="AB18" s="286"/>
      <c r="AC18" s="144" t="s">
        <v>103</v>
      </c>
      <c r="AD18" s="256" t="s">
        <v>183</v>
      </c>
      <c r="AE18" s="257"/>
      <c r="AF18" s="257" t="s">
        <v>184</v>
      </c>
      <c r="AG18" s="258"/>
      <c r="AH18" s="119"/>
      <c r="AI18" s="119"/>
      <c r="AJ18" s="119"/>
      <c r="AK18" s="119"/>
      <c r="AL18" s="119"/>
      <c r="AM18" s="119"/>
      <c r="AN18" s="119"/>
      <c r="AO18" s="119"/>
    </row>
    <row r="19" spans="1:41" ht="21.95" customHeight="1">
      <c r="A19" s="280"/>
      <c r="B19" s="62" t="s">
        <v>19</v>
      </c>
      <c r="C19" s="328"/>
      <c r="D19" s="319"/>
      <c r="E19" s="319"/>
      <c r="F19" s="320"/>
      <c r="N19" s="52">
        <v>19</v>
      </c>
      <c r="O19" s="52" t="str">
        <f t="shared" si="1"/>
        <v>　</v>
      </c>
      <c r="X19" s="52" t="s">
        <v>137</v>
      </c>
      <c r="Z19" s="215"/>
      <c r="AA19" s="119"/>
      <c r="AB19" s="286"/>
      <c r="AC19" s="199" t="s">
        <v>19</v>
      </c>
      <c r="AD19" s="266"/>
      <c r="AE19" s="267"/>
      <c r="AF19" s="267"/>
      <c r="AG19" s="268"/>
      <c r="AH19" s="119"/>
      <c r="AI19" s="119"/>
      <c r="AJ19" s="119"/>
      <c r="AK19" s="119"/>
      <c r="AL19" s="119"/>
      <c r="AM19" s="119"/>
      <c r="AN19" s="119"/>
      <c r="AO19" s="119"/>
    </row>
    <row r="20" spans="1:41" ht="21.95" customHeight="1" thickBot="1">
      <c r="A20" s="280"/>
      <c r="B20" s="63" t="s">
        <v>104</v>
      </c>
      <c r="C20" s="330"/>
      <c r="D20" s="323"/>
      <c r="E20" s="323"/>
      <c r="F20" s="324"/>
      <c r="N20" s="52">
        <v>20</v>
      </c>
      <c r="O20" s="52" t="str">
        <f t="shared" si="1"/>
        <v>　</v>
      </c>
      <c r="Z20" s="215"/>
      <c r="AA20" s="119"/>
      <c r="AB20" s="286"/>
      <c r="AC20" s="144" t="s">
        <v>104</v>
      </c>
      <c r="AD20" s="256"/>
      <c r="AE20" s="257"/>
      <c r="AF20" s="257"/>
      <c r="AG20" s="258"/>
      <c r="AH20" s="119"/>
      <c r="AI20" s="119"/>
      <c r="AJ20" s="119"/>
      <c r="AK20" s="119"/>
      <c r="AL20" s="119"/>
      <c r="AM20" s="119"/>
      <c r="AN20" s="119"/>
      <c r="AO20" s="119"/>
    </row>
    <row r="21" spans="1:41" ht="21.95" customHeight="1" thickBot="1">
      <c r="A21" s="280"/>
      <c r="B21" s="194" t="s">
        <v>19</v>
      </c>
      <c r="C21" s="331"/>
      <c r="D21" s="325"/>
      <c r="E21" s="325"/>
      <c r="F21" s="326"/>
      <c r="N21" s="52">
        <v>21</v>
      </c>
      <c r="O21" s="52" t="str">
        <f t="shared" si="1"/>
        <v>　</v>
      </c>
      <c r="X21" s="52" t="s">
        <v>133</v>
      </c>
      <c r="Z21" s="215"/>
      <c r="AA21" s="119"/>
      <c r="AB21" s="286"/>
      <c r="AC21" s="199" t="s">
        <v>19</v>
      </c>
      <c r="AD21" s="266" t="s">
        <v>188</v>
      </c>
      <c r="AE21" s="267"/>
      <c r="AF21" s="267" t="s">
        <v>189</v>
      </c>
      <c r="AG21" s="268"/>
      <c r="AH21" s="119"/>
      <c r="AI21" s="119"/>
      <c r="AJ21" s="119"/>
      <c r="AK21" s="119"/>
      <c r="AL21" s="119"/>
      <c r="AM21" s="119"/>
      <c r="AN21" s="119"/>
      <c r="AO21" s="119"/>
    </row>
    <row r="22" spans="1:41" ht="21.95" customHeight="1" thickBot="1">
      <c r="A22" s="280"/>
      <c r="B22" s="66" t="s">
        <v>105</v>
      </c>
      <c r="C22" s="317"/>
      <c r="D22" s="318"/>
      <c r="E22" s="318"/>
      <c r="F22" s="327"/>
      <c r="G22" s="197" t="s">
        <v>227</v>
      </c>
      <c r="N22" s="52">
        <v>22</v>
      </c>
      <c r="O22" s="52" t="str">
        <f>C22&amp;"　"&amp;E22</f>
        <v>　</v>
      </c>
      <c r="X22" s="52" t="s">
        <v>98</v>
      </c>
      <c r="Z22" s="215"/>
      <c r="AA22" s="119"/>
      <c r="AB22" s="286"/>
      <c r="AC22" s="139" t="s">
        <v>105</v>
      </c>
      <c r="AD22" s="282" t="s">
        <v>229</v>
      </c>
      <c r="AE22" s="283"/>
      <c r="AF22" s="283" t="s">
        <v>187</v>
      </c>
      <c r="AG22" s="284"/>
      <c r="AH22" s="197" t="s">
        <v>227</v>
      </c>
      <c r="AI22" s="119"/>
      <c r="AJ22" s="119"/>
      <c r="AK22" s="119"/>
      <c r="AL22" s="119"/>
      <c r="AM22" s="119"/>
      <c r="AN22" s="119"/>
      <c r="AO22" s="119"/>
    </row>
    <row r="23" spans="1:41" ht="86.1" customHeight="1" thickBot="1">
      <c r="A23" s="281"/>
      <c r="B23" s="193" t="s">
        <v>228</v>
      </c>
      <c r="C23" s="208"/>
      <c r="D23" s="209"/>
      <c r="E23" s="209"/>
      <c r="F23" s="210"/>
      <c r="G23" s="198">
        <f>LEN(C23)</f>
        <v>0</v>
      </c>
      <c r="N23" s="52">
        <v>23</v>
      </c>
      <c r="O23" s="52" t="str">
        <f>C23&amp;""</f>
        <v/>
      </c>
      <c r="X23" s="52" t="s">
        <v>138</v>
      </c>
      <c r="Z23" s="215"/>
      <c r="AA23" s="119"/>
      <c r="AB23" s="287"/>
      <c r="AC23" s="200" t="s">
        <v>228</v>
      </c>
      <c r="AD23" s="300" t="s">
        <v>230</v>
      </c>
      <c r="AE23" s="301"/>
      <c r="AF23" s="301"/>
      <c r="AG23" s="302"/>
      <c r="AH23" s="198">
        <f>LEN(AD23)</f>
        <v>70</v>
      </c>
      <c r="AI23" s="119"/>
      <c r="AJ23" s="119"/>
      <c r="AK23" s="119"/>
      <c r="AL23" s="119"/>
      <c r="AM23" s="119"/>
      <c r="AN23" s="119"/>
      <c r="AO23" s="119"/>
    </row>
    <row r="24" spans="1:41" ht="21.95" customHeight="1" thickBot="1">
      <c r="A24" s="333" t="s">
        <v>82</v>
      </c>
      <c r="B24" s="192" t="s">
        <v>86</v>
      </c>
      <c r="C24" s="114"/>
      <c r="D24" s="195" t="s">
        <v>100</v>
      </c>
      <c r="E24" s="196">
        <v>99</v>
      </c>
      <c r="F24" s="195" t="s">
        <v>102</v>
      </c>
      <c r="G24" s="89"/>
      <c r="H24" s="89"/>
      <c r="N24" s="52">
        <v>24</v>
      </c>
      <c r="O24" s="52" t="str">
        <f>C24&amp;""</f>
        <v/>
      </c>
      <c r="P24" s="52" t="str">
        <f>E24&amp;F24</f>
        <v>99才</v>
      </c>
      <c r="X24" s="52" t="s">
        <v>166</v>
      </c>
      <c r="Z24" s="215"/>
      <c r="AA24" s="119"/>
      <c r="AB24" s="269" t="s">
        <v>82</v>
      </c>
      <c r="AC24" s="161" t="s">
        <v>86</v>
      </c>
      <c r="AD24" s="162" t="s">
        <v>190</v>
      </c>
      <c r="AE24" s="163" t="s">
        <v>100</v>
      </c>
      <c r="AF24" s="164">
        <v>99</v>
      </c>
      <c r="AG24" s="163" t="s">
        <v>102</v>
      </c>
      <c r="AH24" s="119"/>
      <c r="AI24" s="119"/>
      <c r="AJ24" s="119"/>
      <c r="AK24" s="119"/>
      <c r="AL24" s="119"/>
      <c r="AM24" s="119"/>
      <c r="AN24" s="119"/>
      <c r="AO24" s="119"/>
    </row>
    <row r="25" spans="1:41" ht="21.95" customHeight="1">
      <c r="A25" s="269"/>
      <c r="B25" s="65" t="s">
        <v>19</v>
      </c>
      <c r="C25" s="334"/>
      <c r="D25" s="335"/>
      <c r="E25" s="335"/>
      <c r="F25" s="336"/>
      <c r="G25" s="89"/>
      <c r="H25" s="89"/>
      <c r="N25" s="52">
        <v>25</v>
      </c>
      <c r="O25" s="52" t="str">
        <f>C25&amp;"　"&amp;E25</f>
        <v>　</v>
      </c>
      <c r="Z25" s="215"/>
      <c r="AA25" s="119"/>
      <c r="AB25" s="269"/>
      <c r="AC25" s="165" t="s">
        <v>19</v>
      </c>
      <c r="AD25" s="263" t="s">
        <v>171</v>
      </c>
      <c r="AE25" s="264"/>
      <c r="AF25" s="264" t="s">
        <v>192</v>
      </c>
      <c r="AG25" s="265"/>
      <c r="AH25" s="119"/>
      <c r="AI25" s="119"/>
      <c r="AJ25" s="119"/>
      <c r="AK25" s="119"/>
      <c r="AL25" s="119"/>
      <c r="AM25" s="119"/>
      <c r="AN25" s="119"/>
      <c r="AO25" s="119"/>
    </row>
    <row r="26" spans="1:41" ht="21.95" customHeight="1" thickBot="1">
      <c r="A26" s="269"/>
      <c r="B26" s="63" t="s">
        <v>99</v>
      </c>
      <c r="C26" s="329"/>
      <c r="D26" s="321"/>
      <c r="E26" s="321"/>
      <c r="F26" s="322"/>
      <c r="G26" s="89"/>
      <c r="H26" s="89"/>
      <c r="N26" s="52">
        <v>26</v>
      </c>
      <c r="O26" s="52" t="str">
        <f t="shared" ref="O26" si="2">C26&amp;"　"&amp;E26</f>
        <v>　</v>
      </c>
      <c r="W26" s="207"/>
      <c r="X26" s="207" t="s">
        <v>133</v>
      </c>
      <c r="Z26" s="215"/>
      <c r="AA26" s="119"/>
      <c r="AB26" s="269"/>
      <c r="AC26" s="160" t="s">
        <v>99</v>
      </c>
      <c r="AD26" s="256" t="s">
        <v>173</v>
      </c>
      <c r="AE26" s="257"/>
      <c r="AF26" s="257" t="s">
        <v>191</v>
      </c>
      <c r="AG26" s="258"/>
      <c r="AH26" s="119"/>
      <c r="AI26" s="119"/>
      <c r="AJ26" s="119"/>
      <c r="AK26" s="119"/>
      <c r="AL26" s="119"/>
      <c r="AM26" s="119"/>
      <c r="AN26" s="119"/>
      <c r="AO26" s="119"/>
    </row>
    <row r="27" spans="1:41" ht="21.95" customHeight="1" thickBot="1">
      <c r="A27" s="269"/>
      <c r="B27" s="57" t="s">
        <v>97</v>
      </c>
      <c r="C27" s="91"/>
      <c r="D27" s="109" t="s">
        <v>94</v>
      </c>
      <c r="E27" s="313"/>
      <c r="F27" s="314"/>
      <c r="G27" s="89"/>
      <c r="H27" s="89"/>
      <c r="N27" s="52">
        <v>27</v>
      </c>
      <c r="O27" s="52" t="str">
        <f>IF(C27="","","〒"&amp;C27&amp;D27&amp;E27&amp;F27&amp;G27)</f>
        <v/>
      </c>
      <c r="W27" s="207">
        <v>1</v>
      </c>
      <c r="X27" s="207" t="s">
        <v>232</v>
      </c>
      <c r="Z27" s="215"/>
      <c r="AA27" s="119"/>
      <c r="AB27" s="269"/>
      <c r="AC27" s="132" t="s">
        <v>97</v>
      </c>
      <c r="AD27" s="147" t="s">
        <v>193</v>
      </c>
      <c r="AE27" s="148" t="s">
        <v>94</v>
      </c>
      <c r="AF27" s="271" t="s">
        <v>194</v>
      </c>
      <c r="AG27" s="272"/>
      <c r="AH27" s="119"/>
      <c r="AI27" s="119"/>
      <c r="AJ27" s="119"/>
      <c r="AK27" s="119"/>
      <c r="AL27" s="119"/>
      <c r="AM27" s="119"/>
      <c r="AN27" s="119"/>
      <c r="AO27" s="119"/>
    </row>
    <row r="28" spans="1:41" ht="21.95" customHeight="1" thickBot="1">
      <c r="A28" s="269"/>
      <c r="B28" s="66" t="s">
        <v>88</v>
      </c>
      <c r="C28" s="92"/>
      <c r="D28" s="96" t="s">
        <v>89</v>
      </c>
      <c r="E28" s="94"/>
      <c r="F28" s="96" t="s">
        <v>98</v>
      </c>
      <c r="G28" s="309"/>
      <c r="H28" s="310"/>
      <c r="N28" s="52">
        <v>28</v>
      </c>
      <c r="O28" s="52" t="str">
        <f>IF(C28="","",C28&amp;D28&amp;E28&amp;F28&amp;G28)</f>
        <v/>
      </c>
      <c r="W28" s="207">
        <v>2</v>
      </c>
      <c r="X28" s="207" t="s">
        <v>233</v>
      </c>
      <c r="Z28" s="215"/>
      <c r="AA28" s="119"/>
      <c r="AB28" s="269"/>
      <c r="AC28" s="166" t="s">
        <v>88</v>
      </c>
      <c r="AD28" s="149" t="s">
        <v>195</v>
      </c>
      <c r="AE28" s="150" t="s">
        <v>89</v>
      </c>
      <c r="AF28" s="134" t="s">
        <v>172</v>
      </c>
      <c r="AG28" s="150" t="s">
        <v>98</v>
      </c>
      <c r="AH28" s="251" t="s">
        <v>196</v>
      </c>
      <c r="AI28" s="233"/>
      <c r="AJ28" s="119"/>
      <c r="AK28" s="119"/>
      <c r="AL28" s="119"/>
      <c r="AM28" s="119"/>
      <c r="AN28" s="119"/>
      <c r="AO28" s="119"/>
    </row>
    <row r="29" spans="1:41" ht="21.95" customHeight="1" thickBot="1">
      <c r="A29" s="269"/>
      <c r="B29" s="60" t="s">
        <v>92</v>
      </c>
      <c r="C29" s="93"/>
      <c r="D29" s="108" t="s">
        <v>94</v>
      </c>
      <c r="E29" s="95"/>
      <c r="F29" s="108" t="s">
        <v>94</v>
      </c>
      <c r="G29" s="97"/>
      <c r="H29" s="89"/>
      <c r="N29" s="52">
        <v>29</v>
      </c>
      <c r="O29" s="52" t="str">
        <f>IF(C29="","",C29&amp;D29&amp;E29&amp;F29&amp;G29)</f>
        <v/>
      </c>
      <c r="W29" s="207">
        <v>3</v>
      </c>
      <c r="X29" s="207" t="s">
        <v>234</v>
      </c>
      <c r="Z29" s="215"/>
      <c r="AA29" s="119"/>
      <c r="AB29" s="269"/>
      <c r="AC29" s="158" t="s">
        <v>92</v>
      </c>
      <c r="AD29" s="151" t="s">
        <v>197</v>
      </c>
      <c r="AE29" s="152" t="s">
        <v>94</v>
      </c>
      <c r="AF29" s="153" t="s">
        <v>198</v>
      </c>
      <c r="AG29" s="152" t="s">
        <v>94</v>
      </c>
      <c r="AH29" s="154" t="s">
        <v>199</v>
      </c>
      <c r="AI29" s="119"/>
      <c r="AJ29" s="119"/>
      <c r="AK29" s="119"/>
      <c r="AL29" s="119"/>
      <c r="AM29" s="119"/>
      <c r="AN29" s="119"/>
      <c r="AO29" s="119"/>
    </row>
    <row r="30" spans="1:41" ht="21.95" customHeight="1" thickBot="1">
      <c r="A30" s="270"/>
      <c r="B30" s="64" t="s">
        <v>101</v>
      </c>
      <c r="C30" s="332"/>
      <c r="D30" s="309"/>
      <c r="E30" s="309"/>
      <c r="F30" s="309"/>
      <c r="G30" s="310"/>
      <c r="H30" s="89"/>
      <c r="N30" s="52">
        <v>30</v>
      </c>
      <c r="O30" s="52" t="str">
        <f t="shared" si="0"/>
        <v/>
      </c>
      <c r="W30" s="207">
        <v>4</v>
      </c>
      <c r="X30" s="207" t="s">
        <v>235</v>
      </c>
      <c r="Z30" s="215"/>
      <c r="AA30" s="119"/>
      <c r="AB30" s="270"/>
      <c r="AC30" s="161" t="s">
        <v>101</v>
      </c>
      <c r="AD30" s="230" t="s">
        <v>201</v>
      </c>
      <c r="AE30" s="251"/>
      <c r="AF30" s="251"/>
      <c r="AG30" s="251"/>
      <c r="AH30" s="233"/>
      <c r="AI30" s="119"/>
      <c r="AJ30" s="119"/>
      <c r="AK30" s="119"/>
      <c r="AL30" s="119"/>
      <c r="AM30" s="119"/>
      <c r="AN30" s="119"/>
      <c r="AO30" s="119"/>
    </row>
    <row r="31" spans="1:41" ht="21.95" customHeight="1" thickBot="1">
      <c r="H31" s="191"/>
      <c r="I31" s="191"/>
      <c r="J31" s="191"/>
      <c r="K31" s="191"/>
      <c r="N31" s="52">
        <v>31</v>
      </c>
      <c r="W31" s="207">
        <v>5</v>
      </c>
      <c r="X31" s="207" t="s">
        <v>236</v>
      </c>
      <c r="Z31" s="215"/>
      <c r="AA31" s="119"/>
      <c r="AB31" s="138"/>
      <c r="AC31" s="139"/>
      <c r="AD31" s="119"/>
      <c r="AE31" s="119"/>
      <c r="AF31" s="119"/>
      <c r="AG31" s="119"/>
      <c r="AH31" s="259" t="s">
        <v>110</v>
      </c>
      <c r="AI31" s="259"/>
      <c r="AJ31" s="259"/>
      <c r="AK31" s="259"/>
      <c r="AL31" s="259"/>
      <c r="AM31" s="119"/>
      <c r="AN31" s="119"/>
      <c r="AO31" s="119"/>
    </row>
    <row r="32" spans="1:41" ht="21.95" customHeight="1" thickBot="1">
      <c r="A32" s="260" t="s">
        <v>106</v>
      </c>
      <c r="B32" s="64" t="s">
        <v>86</v>
      </c>
      <c r="C32" s="90"/>
      <c r="D32" s="115" t="s">
        <v>100</v>
      </c>
      <c r="E32" s="116">
        <v>99</v>
      </c>
      <c r="F32" s="117" t="s">
        <v>102</v>
      </c>
      <c r="G32" s="337" t="s">
        <v>225</v>
      </c>
      <c r="H32" s="338"/>
      <c r="I32" s="338"/>
      <c r="J32" s="338"/>
      <c r="K32" s="338"/>
      <c r="N32" s="52">
        <v>32</v>
      </c>
      <c r="O32" s="52" t="str">
        <f>C32&amp;""</f>
        <v/>
      </c>
      <c r="P32" s="52" t="str">
        <f>E32&amp;F32</f>
        <v>99才</v>
      </c>
      <c r="W32" s="207">
        <v>6</v>
      </c>
      <c r="X32" s="207" t="s">
        <v>237</v>
      </c>
      <c r="Z32" s="215"/>
      <c r="AA32" s="119"/>
      <c r="AB32" s="260" t="s">
        <v>106</v>
      </c>
      <c r="AC32" s="161" t="s">
        <v>86</v>
      </c>
      <c r="AD32" s="162" t="s">
        <v>170</v>
      </c>
      <c r="AE32" s="163" t="s">
        <v>100</v>
      </c>
      <c r="AF32" s="167">
        <v>99</v>
      </c>
      <c r="AG32" s="168" t="s">
        <v>102</v>
      </c>
      <c r="AH32" s="259"/>
      <c r="AI32" s="259"/>
      <c r="AJ32" s="259"/>
      <c r="AK32" s="259"/>
      <c r="AL32" s="259"/>
      <c r="AM32" s="119"/>
      <c r="AN32" s="119"/>
      <c r="AO32" s="119"/>
    </row>
    <row r="33" spans="1:41" ht="21.95" customHeight="1">
      <c r="A33" s="261"/>
      <c r="B33" s="65" t="s">
        <v>19</v>
      </c>
      <c r="C33" s="334"/>
      <c r="D33" s="335"/>
      <c r="E33" s="335"/>
      <c r="F33" s="336"/>
      <c r="G33" s="337"/>
      <c r="H33" s="338"/>
      <c r="I33" s="338"/>
      <c r="J33" s="338"/>
      <c r="K33" s="338"/>
      <c r="N33" s="52">
        <v>33</v>
      </c>
      <c r="O33" s="52" t="str">
        <f t="shared" ref="O33:O34" si="3">C33&amp;"　"&amp;E33</f>
        <v>　</v>
      </c>
      <c r="W33" s="207">
        <v>7</v>
      </c>
      <c r="X33" s="207" t="s">
        <v>238</v>
      </c>
      <c r="Z33" s="215"/>
      <c r="AA33" s="119"/>
      <c r="AB33" s="261"/>
      <c r="AC33" s="165" t="s">
        <v>19</v>
      </c>
      <c r="AD33" s="263" t="s">
        <v>204</v>
      </c>
      <c r="AE33" s="264"/>
      <c r="AF33" s="264" t="s">
        <v>205</v>
      </c>
      <c r="AG33" s="265"/>
      <c r="AH33" s="259"/>
      <c r="AI33" s="259"/>
      <c r="AJ33" s="259"/>
      <c r="AK33" s="259"/>
      <c r="AL33" s="259"/>
      <c r="AM33" s="119"/>
      <c r="AN33" s="119"/>
      <c r="AO33" s="119"/>
    </row>
    <row r="34" spans="1:41" ht="21.95" customHeight="1" thickBot="1">
      <c r="A34" s="261"/>
      <c r="B34" s="63" t="s">
        <v>99</v>
      </c>
      <c r="C34" s="329"/>
      <c r="D34" s="321"/>
      <c r="E34" s="321"/>
      <c r="F34" s="322"/>
      <c r="G34" s="337"/>
      <c r="H34" s="338"/>
      <c r="I34" s="338"/>
      <c r="J34" s="338"/>
      <c r="K34" s="338"/>
      <c r="N34" s="52">
        <v>34</v>
      </c>
      <c r="O34" s="52" t="str">
        <f t="shared" si="3"/>
        <v>　</v>
      </c>
      <c r="W34" s="207">
        <v>8</v>
      </c>
      <c r="X34" s="207" t="s">
        <v>239</v>
      </c>
      <c r="Z34" s="215"/>
      <c r="AA34" s="119"/>
      <c r="AB34" s="261"/>
      <c r="AC34" s="160" t="s">
        <v>99</v>
      </c>
      <c r="AD34" s="256" t="s">
        <v>202</v>
      </c>
      <c r="AE34" s="257"/>
      <c r="AF34" s="257" t="s">
        <v>203</v>
      </c>
      <c r="AG34" s="258"/>
      <c r="AH34" s="259"/>
      <c r="AI34" s="259"/>
      <c r="AJ34" s="259"/>
      <c r="AK34" s="259"/>
      <c r="AL34" s="259"/>
      <c r="AM34" s="119"/>
      <c r="AN34" s="119"/>
      <c r="AO34" s="119"/>
    </row>
    <row r="35" spans="1:41" ht="21.95" customHeight="1" thickBot="1">
      <c r="A35" s="262"/>
      <c r="B35" s="64" t="s">
        <v>107</v>
      </c>
      <c r="C35" s="332"/>
      <c r="D35" s="309"/>
      <c r="E35" s="309"/>
      <c r="F35" s="310"/>
      <c r="G35" s="337"/>
      <c r="H35" s="338"/>
      <c r="I35" s="338"/>
      <c r="J35" s="338"/>
      <c r="K35" s="338"/>
      <c r="N35" s="52">
        <v>35</v>
      </c>
      <c r="O35" s="52" t="str">
        <f t="shared" si="0"/>
        <v/>
      </c>
      <c r="W35" s="207">
        <v>9</v>
      </c>
      <c r="X35" s="207" t="s">
        <v>240</v>
      </c>
      <c r="Z35" s="215"/>
      <c r="AA35" s="119"/>
      <c r="AB35" s="262"/>
      <c r="AC35" s="161" t="s">
        <v>107</v>
      </c>
      <c r="AD35" s="230" t="s">
        <v>206</v>
      </c>
      <c r="AE35" s="251"/>
      <c r="AF35" s="251"/>
      <c r="AG35" s="233"/>
      <c r="AH35" s="119"/>
      <c r="AI35" s="119"/>
      <c r="AJ35" s="119"/>
      <c r="AK35" s="119"/>
      <c r="AL35" s="119"/>
      <c r="AM35" s="119"/>
      <c r="AN35" s="119"/>
      <c r="AO35" s="119"/>
    </row>
    <row r="36" spans="1:41" ht="21.95" customHeight="1">
      <c r="N36" s="52">
        <v>36</v>
      </c>
      <c r="O36" s="52" t="str">
        <f t="shared" si="0"/>
        <v/>
      </c>
      <c r="W36" s="207">
        <v>10</v>
      </c>
      <c r="X36" s="207" t="s">
        <v>241</v>
      </c>
      <c r="Z36" s="215"/>
      <c r="AA36" s="119"/>
      <c r="AB36" s="138"/>
      <c r="AC36" s="139"/>
      <c r="AD36" s="119"/>
      <c r="AE36" s="119"/>
      <c r="AF36" s="119"/>
      <c r="AG36" s="119"/>
      <c r="AH36" s="119"/>
      <c r="AI36" s="119"/>
      <c r="AJ36" s="119"/>
      <c r="AK36" s="119"/>
      <c r="AL36" s="119"/>
      <c r="AM36" s="119"/>
      <c r="AN36" s="119"/>
      <c r="AO36" s="119"/>
    </row>
    <row r="37" spans="1:41" ht="24.95" customHeight="1" thickBot="1">
      <c r="A37" s="125" t="s">
        <v>114</v>
      </c>
      <c r="B37" s="125"/>
      <c r="C37" s="125"/>
      <c r="D37" s="125"/>
      <c r="E37" s="125"/>
      <c r="F37" s="125"/>
      <c r="G37" s="125"/>
      <c r="H37" s="125"/>
      <c r="I37" s="125"/>
      <c r="N37" s="52">
        <v>37</v>
      </c>
      <c r="O37" s="52" t="str">
        <f t="shared" si="0"/>
        <v/>
      </c>
      <c r="W37" s="207">
        <v>11</v>
      </c>
      <c r="X37" s="207" t="s">
        <v>242</v>
      </c>
      <c r="Z37" s="215"/>
      <c r="AA37" s="119"/>
      <c r="AB37" s="169" t="s">
        <v>114</v>
      </c>
      <c r="AC37" s="169"/>
      <c r="AD37" s="169"/>
      <c r="AE37" s="169"/>
      <c r="AF37" s="169"/>
      <c r="AG37" s="169"/>
      <c r="AH37" s="169"/>
      <c r="AI37" s="169"/>
      <c r="AJ37" s="169"/>
      <c r="AK37" s="119"/>
      <c r="AL37" s="119"/>
      <c r="AM37" s="119"/>
      <c r="AN37" s="119"/>
      <c r="AO37" s="119"/>
    </row>
    <row r="38" spans="1:41" ht="21.95" customHeight="1" thickBot="1">
      <c r="A38" s="248" t="s">
        <v>108</v>
      </c>
      <c r="B38" s="67" t="s">
        <v>111</v>
      </c>
      <c r="C38" s="349" t="s">
        <v>112</v>
      </c>
      <c r="D38" s="349"/>
      <c r="E38" s="350" t="s">
        <v>113</v>
      </c>
      <c r="F38" s="351"/>
      <c r="G38" s="68" t="s">
        <v>118</v>
      </c>
      <c r="N38" s="52">
        <v>38</v>
      </c>
      <c r="O38" s="52" t="str">
        <f t="shared" si="0"/>
        <v>氏名学年</v>
      </c>
      <c r="W38" s="207">
        <v>12</v>
      </c>
      <c r="X38" s="207" t="s">
        <v>243</v>
      </c>
      <c r="Z38" s="215"/>
      <c r="AA38" s="119"/>
      <c r="AB38" s="248" t="s">
        <v>108</v>
      </c>
      <c r="AC38" s="170" t="s">
        <v>111</v>
      </c>
      <c r="AD38" s="228" t="s">
        <v>112</v>
      </c>
      <c r="AE38" s="228"/>
      <c r="AF38" s="232" t="s">
        <v>113</v>
      </c>
      <c r="AG38" s="251"/>
      <c r="AH38" s="120" t="s">
        <v>118</v>
      </c>
      <c r="AI38" s="119"/>
      <c r="AJ38" s="119"/>
      <c r="AK38" s="119"/>
      <c r="AL38" s="119"/>
      <c r="AM38" s="119"/>
      <c r="AN38" s="119"/>
      <c r="AO38" s="119"/>
    </row>
    <row r="39" spans="1:41" ht="21.95" customHeight="1">
      <c r="A39" s="249"/>
      <c r="B39" s="69">
        <v>1</v>
      </c>
      <c r="C39" s="303"/>
      <c r="D39" s="304"/>
      <c r="E39" s="304"/>
      <c r="F39" s="305"/>
      <c r="G39" s="98" t="s">
        <v>226</v>
      </c>
      <c r="N39" s="52">
        <v>39</v>
      </c>
      <c r="O39" s="52" t="str">
        <f t="shared" ref="O39:O48" si="4">C39&amp;"　"&amp;E39</f>
        <v>　</v>
      </c>
      <c r="P39" s="52" t="str">
        <f>G39&amp;"年"</f>
        <v xml:space="preserve"> 年</v>
      </c>
      <c r="W39" s="207">
        <v>13</v>
      </c>
      <c r="X39" s="207" t="s">
        <v>244</v>
      </c>
      <c r="Z39" s="215"/>
      <c r="AA39" s="119"/>
      <c r="AB39" s="249"/>
      <c r="AC39" s="171">
        <v>1</v>
      </c>
      <c r="AD39" s="241" t="s">
        <v>212</v>
      </c>
      <c r="AE39" s="242"/>
      <c r="AF39" s="242" t="s">
        <v>207</v>
      </c>
      <c r="AG39" s="252"/>
      <c r="AH39" s="172">
        <v>3</v>
      </c>
      <c r="AI39" s="119"/>
      <c r="AJ39" s="119"/>
      <c r="AK39" s="119"/>
      <c r="AL39" s="119"/>
      <c r="AM39" s="119"/>
      <c r="AN39" s="119"/>
      <c r="AO39" s="119"/>
    </row>
    <row r="40" spans="1:41" ht="21.95" customHeight="1">
      <c r="A40" s="249"/>
      <c r="B40" s="70">
        <v>2</v>
      </c>
      <c r="C40" s="306"/>
      <c r="D40" s="307"/>
      <c r="E40" s="307"/>
      <c r="F40" s="308"/>
      <c r="G40" s="99"/>
      <c r="N40" s="52">
        <v>40</v>
      </c>
      <c r="O40" s="52" t="str">
        <f t="shared" si="4"/>
        <v>　</v>
      </c>
      <c r="P40" s="52" t="str">
        <f t="shared" ref="P40:P48" si="5">G40&amp;"年"</f>
        <v>年</v>
      </c>
      <c r="W40" s="207">
        <v>14</v>
      </c>
      <c r="X40" s="207" t="s">
        <v>245</v>
      </c>
      <c r="Z40" s="215"/>
      <c r="AA40" s="119"/>
      <c r="AB40" s="249"/>
      <c r="AC40" s="173">
        <v>2</v>
      </c>
      <c r="AD40" s="253" t="s">
        <v>213</v>
      </c>
      <c r="AE40" s="254"/>
      <c r="AF40" s="254" t="s">
        <v>184</v>
      </c>
      <c r="AG40" s="255"/>
      <c r="AH40" s="174">
        <v>3</v>
      </c>
      <c r="AI40" s="119"/>
      <c r="AJ40" s="119"/>
      <c r="AK40" s="119"/>
      <c r="AL40" s="119"/>
      <c r="AM40" s="119"/>
      <c r="AN40" s="119"/>
      <c r="AO40" s="119"/>
    </row>
    <row r="41" spans="1:41" ht="21.95" customHeight="1">
      <c r="A41" s="249"/>
      <c r="B41" s="70">
        <v>3</v>
      </c>
      <c r="C41" s="306"/>
      <c r="D41" s="307"/>
      <c r="E41" s="307"/>
      <c r="F41" s="308"/>
      <c r="G41" s="99"/>
      <c r="N41" s="52">
        <v>41</v>
      </c>
      <c r="O41" s="52" t="str">
        <f t="shared" si="4"/>
        <v>　</v>
      </c>
      <c r="P41" s="52" t="str">
        <f t="shared" si="5"/>
        <v>年</v>
      </c>
      <c r="W41" s="207">
        <v>15</v>
      </c>
      <c r="X41" s="207" t="s">
        <v>246</v>
      </c>
      <c r="Z41" s="215"/>
      <c r="AA41" s="119"/>
      <c r="AB41" s="249"/>
      <c r="AC41" s="173">
        <v>3</v>
      </c>
      <c r="AD41" s="253" t="s">
        <v>214</v>
      </c>
      <c r="AE41" s="254"/>
      <c r="AF41" s="254" t="s">
        <v>187</v>
      </c>
      <c r="AG41" s="255"/>
      <c r="AH41" s="174">
        <v>3</v>
      </c>
      <c r="AI41" s="119"/>
      <c r="AJ41" s="119"/>
      <c r="AK41" s="119"/>
      <c r="AL41" s="119"/>
      <c r="AM41" s="119"/>
      <c r="AN41" s="119"/>
      <c r="AO41" s="119"/>
    </row>
    <row r="42" spans="1:41" ht="21.95" customHeight="1">
      <c r="A42" s="249"/>
      <c r="B42" s="70">
        <v>4</v>
      </c>
      <c r="C42" s="306"/>
      <c r="D42" s="307"/>
      <c r="E42" s="307"/>
      <c r="F42" s="308"/>
      <c r="G42" s="99"/>
      <c r="N42" s="52">
        <v>42</v>
      </c>
      <c r="O42" s="52" t="str">
        <f t="shared" si="4"/>
        <v>　</v>
      </c>
      <c r="P42" s="52" t="str">
        <f t="shared" si="5"/>
        <v>年</v>
      </c>
      <c r="W42" s="207">
        <v>16</v>
      </c>
      <c r="X42" s="207" t="s">
        <v>247</v>
      </c>
      <c r="Z42" s="215"/>
      <c r="AA42" s="119"/>
      <c r="AB42" s="249"/>
      <c r="AC42" s="173">
        <v>4</v>
      </c>
      <c r="AD42" s="253" t="s">
        <v>215</v>
      </c>
      <c r="AE42" s="254"/>
      <c r="AF42" s="254" t="s">
        <v>211</v>
      </c>
      <c r="AG42" s="255"/>
      <c r="AH42" s="174">
        <v>3</v>
      </c>
      <c r="AI42" s="119"/>
      <c r="AJ42" s="119"/>
      <c r="AK42" s="119"/>
      <c r="AL42" s="119"/>
      <c r="AM42" s="119"/>
      <c r="AN42" s="119"/>
      <c r="AO42" s="119"/>
    </row>
    <row r="43" spans="1:41" ht="21.95" customHeight="1">
      <c r="A43" s="249"/>
      <c r="B43" s="70">
        <v>5</v>
      </c>
      <c r="C43" s="306"/>
      <c r="D43" s="307"/>
      <c r="E43" s="307"/>
      <c r="F43" s="308"/>
      <c r="G43" s="99"/>
      <c r="N43" s="52">
        <v>43</v>
      </c>
      <c r="O43" s="52" t="str">
        <f t="shared" si="4"/>
        <v>　</v>
      </c>
      <c r="P43" s="52" t="str">
        <f t="shared" si="5"/>
        <v>年</v>
      </c>
      <c r="W43" s="207">
        <v>17</v>
      </c>
      <c r="X43" s="207" t="s">
        <v>248</v>
      </c>
      <c r="Z43" s="215"/>
      <c r="AA43" s="119"/>
      <c r="AB43" s="249"/>
      <c r="AC43" s="173">
        <v>5</v>
      </c>
      <c r="AD43" s="253" t="s">
        <v>216</v>
      </c>
      <c r="AE43" s="254"/>
      <c r="AF43" s="254" t="s">
        <v>208</v>
      </c>
      <c r="AG43" s="255"/>
      <c r="AH43" s="174">
        <v>3</v>
      </c>
      <c r="AI43" s="119"/>
      <c r="AJ43" s="119"/>
      <c r="AK43" s="119"/>
      <c r="AL43" s="119"/>
      <c r="AM43" s="119"/>
      <c r="AN43" s="119"/>
      <c r="AO43" s="119"/>
    </row>
    <row r="44" spans="1:41" ht="21.95" customHeight="1">
      <c r="A44" s="249"/>
      <c r="B44" s="70">
        <v>6</v>
      </c>
      <c r="C44" s="306"/>
      <c r="D44" s="307"/>
      <c r="E44" s="307"/>
      <c r="F44" s="308"/>
      <c r="G44" s="99"/>
      <c r="N44" s="52">
        <v>44</v>
      </c>
      <c r="O44" s="52" t="str">
        <f t="shared" si="4"/>
        <v>　</v>
      </c>
      <c r="P44" s="52" t="str">
        <f t="shared" si="5"/>
        <v>年</v>
      </c>
      <c r="W44" s="207">
        <v>18</v>
      </c>
      <c r="X44" s="207" t="s">
        <v>249</v>
      </c>
      <c r="Z44" s="215"/>
      <c r="AA44" s="119"/>
      <c r="AB44" s="249"/>
      <c r="AC44" s="173">
        <v>6</v>
      </c>
      <c r="AD44" s="253" t="s">
        <v>217</v>
      </c>
      <c r="AE44" s="254"/>
      <c r="AF44" s="254" t="s">
        <v>209</v>
      </c>
      <c r="AG44" s="255"/>
      <c r="AH44" s="174">
        <v>2</v>
      </c>
      <c r="AI44" s="119"/>
      <c r="AJ44" s="119"/>
      <c r="AK44" s="119"/>
      <c r="AL44" s="119"/>
      <c r="AM44" s="119"/>
      <c r="AN44" s="119"/>
      <c r="AO44" s="119"/>
    </row>
    <row r="45" spans="1:41" ht="21.95" customHeight="1">
      <c r="A45" s="249"/>
      <c r="B45" s="70">
        <v>7</v>
      </c>
      <c r="C45" s="306"/>
      <c r="D45" s="307"/>
      <c r="E45" s="307"/>
      <c r="F45" s="308"/>
      <c r="G45" s="99"/>
      <c r="N45" s="52">
        <v>45</v>
      </c>
      <c r="O45" s="52" t="str">
        <f t="shared" si="4"/>
        <v>　</v>
      </c>
      <c r="P45" s="52" t="str">
        <f t="shared" si="5"/>
        <v>年</v>
      </c>
      <c r="W45" s="207">
        <v>19</v>
      </c>
      <c r="X45" s="207" t="s">
        <v>250</v>
      </c>
      <c r="Z45" s="215"/>
      <c r="AA45" s="119"/>
      <c r="AB45" s="249"/>
      <c r="AC45" s="173">
        <v>7</v>
      </c>
      <c r="AD45" s="253"/>
      <c r="AE45" s="254"/>
      <c r="AF45" s="254"/>
      <c r="AG45" s="255"/>
      <c r="AH45" s="174"/>
      <c r="AI45" s="119"/>
      <c r="AJ45" s="119"/>
      <c r="AK45" s="119"/>
      <c r="AL45" s="119"/>
      <c r="AM45" s="119"/>
      <c r="AN45" s="119"/>
      <c r="AO45" s="119"/>
    </row>
    <row r="46" spans="1:41" ht="21.95" customHeight="1">
      <c r="A46" s="249"/>
      <c r="B46" s="70">
        <v>8</v>
      </c>
      <c r="C46" s="306"/>
      <c r="D46" s="307"/>
      <c r="E46" s="307"/>
      <c r="F46" s="308"/>
      <c r="G46" s="99"/>
      <c r="N46" s="52">
        <v>46</v>
      </c>
      <c r="O46" s="52" t="str">
        <f t="shared" si="4"/>
        <v>　</v>
      </c>
      <c r="P46" s="52" t="str">
        <f t="shared" si="5"/>
        <v>年</v>
      </c>
      <c r="W46" s="207">
        <v>20</v>
      </c>
      <c r="X46" s="207" t="s">
        <v>251</v>
      </c>
      <c r="Z46" s="215"/>
      <c r="AA46" s="119"/>
      <c r="AB46" s="249"/>
      <c r="AC46" s="173">
        <v>8</v>
      </c>
      <c r="AD46" s="253"/>
      <c r="AE46" s="254"/>
      <c r="AF46" s="254"/>
      <c r="AG46" s="255"/>
      <c r="AH46" s="174"/>
      <c r="AI46" s="119"/>
      <c r="AJ46" s="119"/>
      <c r="AK46" s="119"/>
      <c r="AL46" s="119"/>
      <c r="AM46" s="119"/>
      <c r="AN46" s="119"/>
      <c r="AO46" s="119"/>
    </row>
    <row r="47" spans="1:41" ht="21.95" customHeight="1">
      <c r="A47" s="249"/>
      <c r="B47" s="70">
        <v>9</v>
      </c>
      <c r="C47" s="306"/>
      <c r="D47" s="307"/>
      <c r="E47" s="307"/>
      <c r="F47" s="308"/>
      <c r="G47" s="99"/>
      <c r="N47" s="52">
        <v>47</v>
      </c>
      <c r="O47" s="52" t="str">
        <f t="shared" si="4"/>
        <v>　</v>
      </c>
      <c r="P47" s="52" t="str">
        <f t="shared" si="5"/>
        <v>年</v>
      </c>
      <c r="W47" s="207">
        <v>21</v>
      </c>
      <c r="X47" s="207" t="s">
        <v>252</v>
      </c>
      <c r="Z47" s="215"/>
      <c r="AA47" s="119"/>
      <c r="AB47" s="249"/>
      <c r="AC47" s="173">
        <v>9</v>
      </c>
      <c r="AD47" s="253"/>
      <c r="AE47" s="254"/>
      <c r="AF47" s="254"/>
      <c r="AG47" s="255"/>
      <c r="AH47" s="174"/>
      <c r="AI47" s="119"/>
      <c r="AJ47" s="119"/>
      <c r="AK47" s="119"/>
      <c r="AL47" s="119"/>
      <c r="AM47" s="119"/>
      <c r="AN47" s="119"/>
      <c r="AO47" s="119"/>
    </row>
    <row r="48" spans="1:41" ht="21.95" customHeight="1" thickBot="1">
      <c r="A48" s="250"/>
      <c r="B48" s="71">
        <v>10</v>
      </c>
      <c r="C48" s="329"/>
      <c r="D48" s="321"/>
      <c r="E48" s="321"/>
      <c r="F48" s="322"/>
      <c r="G48" s="100"/>
      <c r="N48" s="52">
        <v>48</v>
      </c>
      <c r="O48" s="52" t="str">
        <f t="shared" si="4"/>
        <v>　</v>
      </c>
      <c r="P48" s="52" t="str">
        <f t="shared" si="5"/>
        <v>年</v>
      </c>
      <c r="W48" s="207">
        <v>22</v>
      </c>
      <c r="X48" s="207" t="s">
        <v>253</v>
      </c>
      <c r="Z48" s="215"/>
      <c r="AA48" s="119"/>
      <c r="AB48" s="250"/>
      <c r="AC48" s="175">
        <v>10</v>
      </c>
      <c r="AD48" s="256"/>
      <c r="AE48" s="257"/>
      <c r="AF48" s="257"/>
      <c r="AG48" s="258"/>
      <c r="AH48" s="176"/>
      <c r="AI48" s="119"/>
      <c r="AJ48" s="119"/>
      <c r="AK48" s="119"/>
      <c r="AL48" s="119"/>
      <c r="AM48" s="119"/>
      <c r="AN48" s="119"/>
      <c r="AO48" s="119"/>
    </row>
    <row r="49" spans="1:41" ht="21.95" customHeight="1">
      <c r="C49" s="52" t="s">
        <v>131</v>
      </c>
      <c r="E49" s="52" t="s">
        <v>131</v>
      </c>
      <c r="N49" s="52">
        <v>49</v>
      </c>
      <c r="O49" s="52" t="str">
        <f t="shared" si="0"/>
        <v>　　</v>
      </c>
      <c r="W49" s="207">
        <v>23</v>
      </c>
      <c r="X49" s="207" t="s">
        <v>254</v>
      </c>
      <c r="Z49" s="215"/>
      <c r="AA49" s="119"/>
      <c r="AB49" s="138"/>
      <c r="AC49" s="139"/>
      <c r="AD49" s="119" t="s">
        <v>131</v>
      </c>
      <c r="AE49" s="119"/>
      <c r="AF49" s="119" t="s">
        <v>131</v>
      </c>
      <c r="AG49" s="119"/>
      <c r="AH49" s="119"/>
      <c r="AI49" s="119"/>
      <c r="AJ49" s="119"/>
      <c r="AK49" s="119"/>
      <c r="AL49" s="119"/>
      <c r="AM49" s="119"/>
      <c r="AN49" s="119"/>
      <c r="AO49" s="119"/>
    </row>
    <row r="50" spans="1:41" ht="41.1" customHeight="1" thickBot="1">
      <c r="A50" s="338" t="s">
        <v>116</v>
      </c>
      <c r="B50" s="338"/>
      <c r="C50" s="338"/>
      <c r="D50" s="338"/>
      <c r="E50" s="338"/>
      <c r="F50" s="338"/>
      <c r="G50" s="338"/>
      <c r="H50" s="338"/>
      <c r="N50" s="52">
        <v>50</v>
      </c>
      <c r="O50" s="52" t="str">
        <f t="shared" si="0"/>
        <v/>
      </c>
      <c r="W50" s="207">
        <v>24</v>
      </c>
      <c r="X50" s="207" t="s">
        <v>255</v>
      </c>
      <c r="Z50" s="119"/>
      <c r="AA50" s="119"/>
      <c r="AB50" s="222" t="s">
        <v>116</v>
      </c>
      <c r="AC50" s="222"/>
      <c r="AD50" s="222"/>
      <c r="AE50" s="222"/>
      <c r="AF50" s="222"/>
      <c r="AG50" s="222"/>
      <c r="AH50" s="222"/>
      <c r="AI50" s="222"/>
      <c r="AJ50" s="119"/>
      <c r="AK50" s="119"/>
      <c r="AL50" s="119"/>
      <c r="AM50" s="119"/>
      <c r="AN50" s="119"/>
      <c r="AO50" s="119"/>
    </row>
    <row r="51" spans="1:41" ht="24" customHeight="1" thickBot="1">
      <c r="A51" s="223" t="s">
        <v>117</v>
      </c>
      <c r="B51" s="72" t="s">
        <v>111</v>
      </c>
      <c r="C51" s="345" t="s">
        <v>112</v>
      </c>
      <c r="D51" s="346"/>
      <c r="E51" s="346" t="s">
        <v>113</v>
      </c>
      <c r="F51" s="364"/>
      <c r="G51" s="68" t="s">
        <v>118</v>
      </c>
      <c r="H51" s="73" t="s">
        <v>119</v>
      </c>
      <c r="I51" s="74"/>
      <c r="J51" s="74" t="s">
        <v>120</v>
      </c>
      <c r="K51" s="75"/>
      <c r="L51" s="76" t="s">
        <v>121</v>
      </c>
      <c r="M51" s="76" t="s">
        <v>122</v>
      </c>
      <c r="N51" s="52">
        <v>51</v>
      </c>
      <c r="W51" s="207">
        <v>25</v>
      </c>
      <c r="X51" s="207"/>
      <c r="Z51" s="119"/>
      <c r="AA51" s="119"/>
      <c r="AB51" s="223" t="s">
        <v>117</v>
      </c>
      <c r="AC51" s="177" t="s">
        <v>111</v>
      </c>
      <c r="AD51" s="219" t="s">
        <v>112</v>
      </c>
      <c r="AE51" s="220"/>
      <c r="AF51" s="220" t="s">
        <v>113</v>
      </c>
      <c r="AG51" s="226"/>
      <c r="AH51" s="120" t="s">
        <v>118</v>
      </c>
      <c r="AI51" s="178" t="s">
        <v>119</v>
      </c>
      <c r="AJ51" s="179"/>
      <c r="AK51" s="179" t="s">
        <v>120</v>
      </c>
      <c r="AL51" s="180"/>
      <c r="AM51" s="121" t="s">
        <v>121</v>
      </c>
      <c r="AN51" s="121" t="s">
        <v>122</v>
      </c>
      <c r="AO51" s="119"/>
    </row>
    <row r="52" spans="1:41" ht="24" customHeight="1" thickBot="1">
      <c r="A52" s="224"/>
      <c r="B52" s="69">
        <v>1</v>
      </c>
      <c r="C52" s="348"/>
      <c r="D52" s="315"/>
      <c r="E52" s="315"/>
      <c r="F52" s="316"/>
      <c r="G52" s="101"/>
      <c r="H52" s="332"/>
      <c r="I52" s="339"/>
      <c r="J52" s="365"/>
      <c r="K52" s="310"/>
      <c r="L52" s="102"/>
      <c r="M52" s="77" t="s">
        <v>136</v>
      </c>
      <c r="N52" s="52">
        <v>52</v>
      </c>
      <c r="O52" s="52" t="str">
        <f>C52&amp;"　"&amp;E52</f>
        <v>　</v>
      </c>
      <c r="P52" s="52" t="str">
        <f>G52&amp;"年"</f>
        <v>年</v>
      </c>
      <c r="Q52" s="52" t="str">
        <f>H52&amp;""</f>
        <v/>
      </c>
      <c r="R52" s="52" t="str">
        <f>J52&amp;""</f>
        <v/>
      </c>
      <c r="S52" s="52" t="str">
        <f>L52&amp;""</f>
        <v/>
      </c>
      <c r="T52" s="52" t="str">
        <f>M52&amp;""</f>
        <v>有</v>
      </c>
      <c r="Z52" s="119"/>
      <c r="AA52" s="119"/>
      <c r="AB52" s="224"/>
      <c r="AC52" s="171">
        <v>1</v>
      </c>
      <c r="AD52" s="227" t="s">
        <v>212</v>
      </c>
      <c r="AE52" s="228"/>
      <c r="AF52" s="228" t="s">
        <v>207</v>
      </c>
      <c r="AG52" s="229"/>
      <c r="AH52" s="120">
        <v>3</v>
      </c>
      <c r="AI52" s="230"/>
      <c r="AJ52" s="231"/>
      <c r="AK52" s="232"/>
      <c r="AL52" s="233"/>
      <c r="AM52" s="121"/>
      <c r="AN52" s="122" t="s">
        <v>136</v>
      </c>
      <c r="AO52" s="119"/>
    </row>
    <row r="53" spans="1:41" ht="24" customHeight="1" thickBot="1">
      <c r="A53" s="224"/>
      <c r="B53" s="70">
        <v>2</v>
      </c>
      <c r="C53" s="348"/>
      <c r="D53" s="315"/>
      <c r="E53" s="315"/>
      <c r="F53" s="316"/>
      <c r="G53" s="101"/>
      <c r="H53" s="332"/>
      <c r="I53" s="339"/>
      <c r="J53" s="365"/>
      <c r="K53" s="310"/>
      <c r="L53" s="102"/>
      <c r="M53" s="68" t="s">
        <v>157</v>
      </c>
      <c r="N53" s="52">
        <v>53</v>
      </c>
      <c r="O53" s="52" t="str">
        <f t="shared" ref="O53:O56" si="6">C53&amp;"　"&amp;E53</f>
        <v>　</v>
      </c>
      <c r="P53" s="52" t="str">
        <f t="shared" ref="P53:P56" si="7">G53&amp;"年"</f>
        <v>年</v>
      </c>
      <c r="Q53" s="52" t="str">
        <f t="shared" ref="Q53:Q66" si="8">H53&amp;""</f>
        <v/>
      </c>
      <c r="R53" s="52" t="str">
        <f t="shared" ref="R53:R66" si="9">J53&amp;""</f>
        <v/>
      </c>
      <c r="S53" s="52" t="str">
        <f t="shared" ref="S53:S66" si="10">L53&amp;""</f>
        <v/>
      </c>
      <c r="T53" s="52" t="str">
        <f t="shared" ref="T53:T66" si="11">M53&amp;""</f>
        <v>有</v>
      </c>
      <c r="Z53" s="119"/>
      <c r="AA53" s="119"/>
      <c r="AB53" s="224"/>
      <c r="AC53" s="173">
        <v>2</v>
      </c>
      <c r="AD53" s="227" t="s">
        <v>219</v>
      </c>
      <c r="AE53" s="228"/>
      <c r="AF53" s="228" t="s">
        <v>220</v>
      </c>
      <c r="AG53" s="229"/>
      <c r="AH53" s="120">
        <v>1</v>
      </c>
      <c r="AI53" s="230"/>
      <c r="AJ53" s="231"/>
      <c r="AK53" s="232"/>
      <c r="AL53" s="233"/>
      <c r="AM53" s="121"/>
      <c r="AN53" s="120" t="s">
        <v>157</v>
      </c>
      <c r="AO53" s="119"/>
    </row>
    <row r="54" spans="1:41" ht="24" customHeight="1" thickBot="1">
      <c r="A54" s="224"/>
      <c r="B54" s="70">
        <v>3</v>
      </c>
      <c r="C54" s="348"/>
      <c r="D54" s="315"/>
      <c r="E54" s="315"/>
      <c r="F54" s="316"/>
      <c r="G54" s="101"/>
      <c r="H54" s="332"/>
      <c r="I54" s="339"/>
      <c r="J54" s="365"/>
      <c r="K54" s="310"/>
      <c r="L54" s="102"/>
      <c r="M54" s="68" t="s">
        <v>157</v>
      </c>
      <c r="N54" s="52">
        <v>54</v>
      </c>
      <c r="O54" s="52" t="str">
        <f t="shared" si="6"/>
        <v>　</v>
      </c>
      <c r="P54" s="52" t="str">
        <f t="shared" si="7"/>
        <v>年</v>
      </c>
      <c r="Q54" s="52" t="str">
        <f t="shared" si="8"/>
        <v/>
      </c>
      <c r="R54" s="52" t="str">
        <f t="shared" si="9"/>
        <v/>
      </c>
      <c r="S54" s="52" t="str">
        <f t="shared" si="10"/>
        <v/>
      </c>
      <c r="T54" s="52" t="str">
        <f t="shared" si="11"/>
        <v>有</v>
      </c>
      <c r="Z54" s="119"/>
      <c r="AA54" s="119"/>
      <c r="AB54" s="224"/>
      <c r="AC54" s="173">
        <v>3</v>
      </c>
      <c r="AD54" s="227"/>
      <c r="AE54" s="228"/>
      <c r="AF54" s="228"/>
      <c r="AG54" s="229"/>
      <c r="AH54" s="120"/>
      <c r="AI54" s="230"/>
      <c r="AJ54" s="231"/>
      <c r="AK54" s="232"/>
      <c r="AL54" s="233"/>
      <c r="AM54" s="121"/>
      <c r="AN54" s="120" t="s">
        <v>157</v>
      </c>
      <c r="AO54" s="119"/>
    </row>
    <row r="55" spans="1:41" ht="24" customHeight="1" thickBot="1">
      <c r="A55" s="224"/>
      <c r="B55" s="70">
        <v>4</v>
      </c>
      <c r="C55" s="348"/>
      <c r="D55" s="315"/>
      <c r="E55" s="315"/>
      <c r="F55" s="316"/>
      <c r="G55" s="101"/>
      <c r="H55" s="332"/>
      <c r="I55" s="339"/>
      <c r="J55" s="365"/>
      <c r="K55" s="310"/>
      <c r="L55" s="102"/>
      <c r="M55" s="68" t="s">
        <v>157</v>
      </c>
      <c r="N55" s="52">
        <v>55</v>
      </c>
      <c r="O55" s="52" t="str">
        <f>C55&amp;"　"&amp;E55</f>
        <v>　</v>
      </c>
      <c r="P55" s="52" t="str">
        <f t="shared" si="7"/>
        <v>年</v>
      </c>
      <c r="Q55" s="52" t="str">
        <f t="shared" si="8"/>
        <v/>
      </c>
      <c r="R55" s="52" t="str">
        <f t="shared" si="9"/>
        <v/>
      </c>
      <c r="S55" s="52" t="str">
        <f t="shared" si="10"/>
        <v/>
      </c>
      <c r="T55" s="52" t="str">
        <f t="shared" si="11"/>
        <v>有</v>
      </c>
      <c r="Z55" s="119"/>
      <c r="AA55" s="119"/>
      <c r="AB55" s="224"/>
      <c r="AC55" s="173">
        <v>4</v>
      </c>
      <c r="AD55" s="227"/>
      <c r="AE55" s="228"/>
      <c r="AF55" s="228"/>
      <c r="AG55" s="229"/>
      <c r="AH55" s="120"/>
      <c r="AI55" s="230"/>
      <c r="AJ55" s="231"/>
      <c r="AK55" s="232"/>
      <c r="AL55" s="233"/>
      <c r="AM55" s="121"/>
      <c r="AN55" s="120" t="s">
        <v>157</v>
      </c>
      <c r="AO55" s="119"/>
    </row>
    <row r="56" spans="1:41" ht="24" customHeight="1" thickBot="1">
      <c r="A56" s="225"/>
      <c r="B56" s="71">
        <v>5</v>
      </c>
      <c r="C56" s="348"/>
      <c r="D56" s="315"/>
      <c r="E56" s="315"/>
      <c r="F56" s="316"/>
      <c r="G56" s="101"/>
      <c r="H56" s="332"/>
      <c r="I56" s="339"/>
      <c r="J56" s="365"/>
      <c r="K56" s="310"/>
      <c r="L56" s="103"/>
      <c r="M56" s="68" t="s">
        <v>157</v>
      </c>
      <c r="N56" s="52">
        <v>56</v>
      </c>
      <c r="O56" s="52" t="str">
        <f t="shared" si="6"/>
        <v>　</v>
      </c>
      <c r="P56" s="52" t="str">
        <f t="shared" si="7"/>
        <v>年</v>
      </c>
      <c r="Q56" s="52" t="str">
        <f t="shared" si="8"/>
        <v/>
      </c>
      <c r="R56" s="52" t="str">
        <f t="shared" si="9"/>
        <v/>
      </c>
      <c r="S56" s="52" t="str">
        <f t="shared" si="10"/>
        <v/>
      </c>
      <c r="T56" s="52" t="str">
        <f t="shared" si="11"/>
        <v>有</v>
      </c>
      <c r="Z56" s="119"/>
      <c r="AA56" s="119"/>
      <c r="AB56" s="225"/>
      <c r="AC56" s="175">
        <v>5</v>
      </c>
      <c r="AD56" s="227"/>
      <c r="AE56" s="228"/>
      <c r="AF56" s="228"/>
      <c r="AG56" s="229"/>
      <c r="AH56" s="120"/>
      <c r="AI56" s="230"/>
      <c r="AJ56" s="231"/>
      <c r="AK56" s="232"/>
      <c r="AL56" s="233"/>
      <c r="AM56" s="181"/>
      <c r="AN56" s="120" t="s">
        <v>157</v>
      </c>
      <c r="AO56" s="119"/>
    </row>
    <row r="57" spans="1:41" ht="21.95" customHeight="1" thickBot="1">
      <c r="H57" s="52" t="s">
        <v>132</v>
      </c>
      <c r="J57" s="52" t="s">
        <v>132</v>
      </c>
      <c r="N57" s="52">
        <v>57</v>
      </c>
      <c r="O57" s="52" t="str">
        <f>C57&amp;E57</f>
        <v/>
      </c>
      <c r="Q57" s="52" t="str">
        <f t="shared" si="8"/>
        <v xml:space="preserve"> </v>
      </c>
      <c r="R57" s="52" t="str">
        <f t="shared" si="9"/>
        <v xml:space="preserve"> </v>
      </c>
      <c r="S57" s="52" t="str">
        <f t="shared" si="10"/>
        <v/>
      </c>
      <c r="T57" s="52" t="str">
        <f t="shared" si="11"/>
        <v/>
      </c>
      <c r="Z57" s="119"/>
      <c r="AA57" s="119"/>
      <c r="AB57" s="138"/>
      <c r="AC57" s="139"/>
      <c r="AD57" s="119"/>
      <c r="AE57" s="119"/>
      <c r="AF57" s="119"/>
      <c r="AG57" s="119"/>
      <c r="AH57" s="119"/>
      <c r="AI57" s="119" t="s">
        <v>132</v>
      </c>
      <c r="AJ57" s="119"/>
      <c r="AK57" s="119" t="s">
        <v>132</v>
      </c>
      <c r="AL57" s="119"/>
      <c r="AM57" s="119"/>
      <c r="AN57" s="119"/>
      <c r="AO57" s="119"/>
    </row>
    <row r="58" spans="1:41" ht="21.95" customHeight="1" thickBot="1">
      <c r="A58" s="216" t="s">
        <v>126</v>
      </c>
      <c r="B58" s="78" t="s">
        <v>111</v>
      </c>
      <c r="C58" s="345" t="s">
        <v>112</v>
      </c>
      <c r="D58" s="346"/>
      <c r="E58" s="346" t="s">
        <v>113</v>
      </c>
      <c r="F58" s="347"/>
      <c r="G58" s="68" t="s">
        <v>118</v>
      </c>
      <c r="H58" s="79" t="s">
        <v>119</v>
      </c>
      <c r="I58" s="75"/>
      <c r="J58" s="73" t="s">
        <v>120</v>
      </c>
      <c r="K58" s="75"/>
      <c r="L58" s="76" t="s">
        <v>121</v>
      </c>
      <c r="M58" s="80" t="s">
        <v>122</v>
      </c>
      <c r="N58" s="52">
        <v>58</v>
      </c>
      <c r="O58" s="52" t="str">
        <f>C58&amp;E58</f>
        <v>氏名</v>
      </c>
      <c r="Q58" s="52" t="str">
        <f t="shared" si="8"/>
        <v>※引率保護者氏名</v>
      </c>
      <c r="R58" s="52" t="str">
        <f t="shared" si="9"/>
        <v>※連絡がつく電話番号</v>
      </c>
      <c r="S58" s="52" t="str">
        <f t="shared" si="10"/>
        <v>※住所</v>
      </c>
      <c r="T58" s="52" t="str">
        <f t="shared" si="11"/>
        <v>※保険加入</v>
      </c>
      <c r="Z58" s="119"/>
      <c r="AA58" s="119"/>
      <c r="AB58" s="216" t="s">
        <v>126</v>
      </c>
      <c r="AC58" s="182" t="s">
        <v>111</v>
      </c>
      <c r="AD58" s="219" t="s">
        <v>112</v>
      </c>
      <c r="AE58" s="220"/>
      <c r="AF58" s="220" t="s">
        <v>113</v>
      </c>
      <c r="AG58" s="221"/>
      <c r="AH58" s="120" t="s">
        <v>118</v>
      </c>
      <c r="AI58" s="183" t="s">
        <v>119</v>
      </c>
      <c r="AJ58" s="180"/>
      <c r="AK58" s="178" t="s">
        <v>120</v>
      </c>
      <c r="AL58" s="180"/>
      <c r="AM58" s="121" t="s">
        <v>121</v>
      </c>
      <c r="AN58" s="123" t="s">
        <v>122</v>
      </c>
      <c r="AO58" s="119"/>
    </row>
    <row r="59" spans="1:41" ht="21" customHeight="1">
      <c r="A59" s="217"/>
      <c r="B59" s="340" t="s">
        <v>127</v>
      </c>
      <c r="C59" s="303"/>
      <c r="D59" s="304"/>
      <c r="E59" s="304"/>
      <c r="F59" s="342"/>
      <c r="G59" s="104"/>
      <c r="H59" s="356"/>
      <c r="I59" s="357"/>
      <c r="J59" s="356"/>
      <c r="K59" s="357"/>
      <c r="L59" s="352"/>
      <c r="M59" s="354" t="s">
        <v>136</v>
      </c>
      <c r="N59" s="52">
        <v>59</v>
      </c>
      <c r="O59" s="52" t="str">
        <f>C59&amp;"　"&amp;E59</f>
        <v>　</v>
      </c>
      <c r="P59" s="52" t="str">
        <f>G59&amp;"年"</f>
        <v>年</v>
      </c>
      <c r="Q59" s="52" t="str">
        <f t="shared" si="8"/>
        <v/>
      </c>
      <c r="R59" s="52" t="str">
        <f t="shared" si="9"/>
        <v/>
      </c>
      <c r="S59" s="52" t="str">
        <f t="shared" si="10"/>
        <v/>
      </c>
      <c r="T59" s="52" t="str">
        <f t="shared" si="11"/>
        <v>有</v>
      </c>
      <c r="Z59" s="119"/>
      <c r="AA59" s="119"/>
      <c r="AB59" s="217"/>
      <c r="AC59" s="239" t="s">
        <v>221</v>
      </c>
      <c r="AD59" s="241" t="s">
        <v>213</v>
      </c>
      <c r="AE59" s="242"/>
      <c r="AF59" s="242" t="s">
        <v>184</v>
      </c>
      <c r="AG59" s="243"/>
      <c r="AH59" s="184">
        <v>3</v>
      </c>
      <c r="AI59" s="244"/>
      <c r="AJ59" s="245"/>
      <c r="AK59" s="244"/>
      <c r="AL59" s="245"/>
      <c r="AM59" s="234"/>
      <c r="AN59" s="234" t="s">
        <v>136</v>
      </c>
      <c r="AO59" s="119"/>
    </row>
    <row r="60" spans="1:41" ht="21" customHeight="1" thickBot="1">
      <c r="A60" s="217"/>
      <c r="B60" s="341"/>
      <c r="C60" s="343"/>
      <c r="D60" s="311"/>
      <c r="E60" s="311"/>
      <c r="F60" s="344"/>
      <c r="G60" s="100"/>
      <c r="H60" s="358"/>
      <c r="I60" s="359"/>
      <c r="J60" s="358"/>
      <c r="K60" s="359"/>
      <c r="L60" s="353"/>
      <c r="M60" s="355"/>
      <c r="N60" s="52">
        <v>60</v>
      </c>
      <c r="O60" s="52" t="str">
        <f t="shared" ref="O60:O66" si="12">C60&amp;"　"&amp;E60</f>
        <v>　</v>
      </c>
      <c r="P60" s="52" t="str">
        <f t="shared" ref="P60:P66" si="13">G60&amp;"年"</f>
        <v>年</v>
      </c>
      <c r="Q60" s="52" t="str">
        <f t="shared" si="8"/>
        <v/>
      </c>
      <c r="R60" s="52" t="str">
        <f t="shared" si="9"/>
        <v/>
      </c>
      <c r="S60" s="52" t="str">
        <f t="shared" si="10"/>
        <v/>
      </c>
      <c r="T60" s="52" t="str">
        <f t="shared" si="11"/>
        <v/>
      </c>
      <c r="Z60" s="119"/>
      <c r="AA60" s="119"/>
      <c r="AB60" s="217"/>
      <c r="AC60" s="240"/>
      <c r="AD60" s="236" t="s">
        <v>218</v>
      </c>
      <c r="AE60" s="237"/>
      <c r="AF60" s="237" t="s">
        <v>210</v>
      </c>
      <c r="AG60" s="238"/>
      <c r="AH60" s="176">
        <v>1</v>
      </c>
      <c r="AI60" s="246"/>
      <c r="AJ60" s="247"/>
      <c r="AK60" s="246"/>
      <c r="AL60" s="247"/>
      <c r="AM60" s="235"/>
      <c r="AN60" s="235"/>
      <c r="AO60" s="119"/>
    </row>
    <row r="61" spans="1:41" ht="21" customHeight="1">
      <c r="A61" s="217"/>
      <c r="B61" s="340" t="s">
        <v>128</v>
      </c>
      <c r="C61" s="303"/>
      <c r="D61" s="304"/>
      <c r="E61" s="304"/>
      <c r="F61" s="342"/>
      <c r="G61" s="104"/>
      <c r="H61" s="356"/>
      <c r="I61" s="357"/>
      <c r="J61" s="356"/>
      <c r="K61" s="357"/>
      <c r="L61" s="352"/>
      <c r="M61" s="354" t="s">
        <v>136</v>
      </c>
      <c r="N61" s="52">
        <v>61</v>
      </c>
      <c r="O61" s="52" t="str">
        <f t="shared" si="12"/>
        <v>　</v>
      </c>
      <c r="P61" s="52" t="str">
        <f t="shared" si="13"/>
        <v>年</v>
      </c>
      <c r="Q61" s="52" t="str">
        <f t="shared" si="8"/>
        <v/>
      </c>
      <c r="R61" s="52" t="str">
        <f t="shared" si="9"/>
        <v/>
      </c>
      <c r="S61" s="52" t="str">
        <f t="shared" si="10"/>
        <v/>
      </c>
      <c r="T61" s="52" t="str">
        <f t="shared" si="11"/>
        <v>有</v>
      </c>
      <c r="Z61" s="119"/>
      <c r="AA61" s="119"/>
      <c r="AB61" s="217"/>
      <c r="AC61" s="239" t="s">
        <v>222</v>
      </c>
      <c r="AD61" s="241"/>
      <c r="AE61" s="242"/>
      <c r="AF61" s="242"/>
      <c r="AG61" s="243"/>
      <c r="AH61" s="184"/>
      <c r="AI61" s="244"/>
      <c r="AJ61" s="245"/>
      <c r="AK61" s="244"/>
      <c r="AL61" s="245"/>
      <c r="AM61" s="234"/>
      <c r="AN61" s="234" t="s">
        <v>136</v>
      </c>
      <c r="AO61" s="119"/>
    </row>
    <row r="62" spans="1:41" ht="21" customHeight="1" thickBot="1">
      <c r="A62" s="217"/>
      <c r="B62" s="341"/>
      <c r="C62" s="343"/>
      <c r="D62" s="311"/>
      <c r="E62" s="311"/>
      <c r="F62" s="344"/>
      <c r="G62" s="100"/>
      <c r="H62" s="358"/>
      <c r="I62" s="359"/>
      <c r="J62" s="358"/>
      <c r="K62" s="359"/>
      <c r="L62" s="353"/>
      <c r="M62" s="355"/>
      <c r="N62" s="52">
        <v>62</v>
      </c>
      <c r="O62" s="52" t="str">
        <f t="shared" si="12"/>
        <v>　</v>
      </c>
      <c r="P62" s="52" t="str">
        <f t="shared" si="13"/>
        <v>年</v>
      </c>
      <c r="Q62" s="52" t="str">
        <f t="shared" si="8"/>
        <v/>
      </c>
      <c r="R62" s="52" t="str">
        <f t="shared" si="9"/>
        <v/>
      </c>
      <c r="S62" s="52" t="str">
        <f t="shared" si="10"/>
        <v/>
      </c>
      <c r="T62" s="52" t="str">
        <f t="shared" si="11"/>
        <v/>
      </c>
      <c r="Z62" s="119"/>
      <c r="AA62" s="119"/>
      <c r="AB62" s="217"/>
      <c r="AC62" s="240"/>
      <c r="AD62" s="236"/>
      <c r="AE62" s="237"/>
      <c r="AF62" s="237"/>
      <c r="AG62" s="238"/>
      <c r="AH62" s="176"/>
      <c r="AI62" s="246"/>
      <c r="AJ62" s="247"/>
      <c r="AK62" s="246"/>
      <c r="AL62" s="247"/>
      <c r="AM62" s="235"/>
      <c r="AN62" s="235"/>
      <c r="AO62" s="119"/>
    </row>
    <row r="63" spans="1:41" ht="21" customHeight="1">
      <c r="A63" s="217"/>
      <c r="B63" s="340" t="s">
        <v>129</v>
      </c>
      <c r="C63" s="303"/>
      <c r="D63" s="304"/>
      <c r="E63" s="304"/>
      <c r="F63" s="342"/>
      <c r="G63" s="104"/>
      <c r="H63" s="356"/>
      <c r="I63" s="357"/>
      <c r="J63" s="356"/>
      <c r="K63" s="357"/>
      <c r="L63" s="352"/>
      <c r="M63" s="354" t="s">
        <v>136</v>
      </c>
      <c r="N63" s="52">
        <v>63</v>
      </c>
      <c r="O63" s="52" t="str">
        <f t="shared" si="12"/>
        <v>　</v>
      </c>
      <c r="P63" s="52" t="str">
        <f t="shared" si="13"/>
        <v>年</v>
      </c>
      <c r="Q63" s="52" t="str">
        <f t="shared" si="8"/>
        <v/>
      </c>
      <c r="R63" s="52" t="str">
        <f t="shared" si="9"/>
        <v/>
      </c>
      <c r="S63" s="52" t="str">
        <f t="shared" si="10"/>
        <v/>
      </c>
      <c r="T63" s="52" t="str">
        <f t="shared" si="11"/>
        <v>有</v>
      </c>
      <c r="Z63" s="119"/>
      <c r="AA63" s="119"/>
      <c r="AB63" s="217"/>
      <c r="AC63" s="239" t="s">
        <v>223</v>
      </c>
      <c r="AD63" s="241"/>
      <c r="AE63" s="242"/>
      <c r="AF63" s="242"/>
      <c r="AG63" s="243"/>
      <c r="AH63" s="184"/>
      <c r="AI63" s="244"/>
      <c r="AJ63" s="245"/>
      <c r="AK63" s="244"/>
      <c r="AL63" s="245"/>
      <c r="AM63" s="234"/>
      <c r="AN63" s="234" t="s">
        <v>136</v>
      </c>
      <c r="AO63" s="119"/>
    </row>
    <row r="64" spans="1:41" ht="21" customHeight="1" thickBot="1">
      <c r="A64" s="217"/>
      <c r="B64" s="341"/>
      <c r="C64" s="343"/>
      <c r="D64" s="311"/>
      <c r="E64" s="311"/>
      <c r="F64" s="344"/>
      <c r="G64" s="100"/>
      <c r="H64" s="358"/>
      <c r="I64" s="359"/>
      <c r="J64" s="358"/>
      <c r="K64" s="359"/>
      <c r="L64" s="353"/>
      <c r="M64" s="355"/>
      <c r="N64" s="52">
        <v>64</v>
      </c>
      <c r="O64" s="52" t="str">
        <f t="shared" si="12"/>
        <v>　</v>
      </c>
      <c r="P64" s="52" t="str">
        <f t="shared" si="13"/>
        <v>年</v>
      </c>
      <c r="Q64" s="52" t="str">
        <f t="shared" si="8"/>
        <v/>
      </c>
      <c r="R64" s="52" t="str">
        <f t="shared" si="9"/>
        <v/>
      </c>
      <c r="S64" s="52" t="str">
        <f t="shared" si="10"/>
        <v/>
      </c>
      <c r="T64" s="52" t="str">
        <f t="shared" si="11"/>
        <v/>
      </c>
      <c r="Z64" s="119"/>
      <c r="AA64" s="119"/>
      <c r="AB64" s="217"/>
      <c r="AC64" s="240"/>
      <c r="AD64" s="236"/>
      <c r="AE64" s="237"/>
      <c r="AF64" s="237"/>
      <c r="AG64" s="238"/>
      <c r="AH64" s="176"/>
      <c r="AI64" s="246"/>
      <c r="AJ64" s="247"/>
      <c r="AK64" s="246"/>
      <c r="AL64" s="247"/>
      <c r="AM64" s="235"/>
      <c r="AN64" s="235"/>
      <c r="AO64" s="119"/>
    </row>
    <row r="65" spans="1:41" ht="21" customHeight="1">
      <c r="A65" s="217"/>
      <c r="B65" s="340" t="s">
        <v>130</v>
      </c>
      <c r="C65" s="303"/>
      <c r="D65" s="304"/>
      <c r="E65" s="304"/>
      <c r="F65" s="342"/>
      <c r="G65" s="98"/>
      <c r="H65" s="356"/>
      <c r="I65" s="357"/>
      <c r="J65" s="356"/>
      <c r="K65" s="357"/>
      <c r="L65" s="352"/>
      <c r="M65" s="354" t="s">
        <v>136</v>
      </c>
      <c r="N65" s="52">
        <v>65</v>
      </c>
      <c r="O65" s="52" t="str">
        <f t="shared" si="12"/>
        <v>　</v>
      </c>
      <c r="P65" s="52" t="str">
        <f t="shared" si="13"/>
        <v>年</v>
      </c>
      <c r="Q65" s="52" t="str">
        <f t="shared" si="8"/>
        <v/>
      </c>
      <c r="R65" s="52" t="str">
        <f t="shared" si="9"/>
        <v/>
      </c>
      <c r="S65" s="52" t="str">
        <f t="shared" si="10"/>
        <v/>
      </c>
      <c r="T65" s="52" t="str">
        <f t="shared" si="11"/>
        <v>有</v>
      </c>
      <c r="Z65" s="119"/>
      <c r="AA65" s="119"/>
      <c r="AB65" s="217"/>
      <c r="AC65" s="239" t="s">
        <v>224</v>
      </c>
      <c r="AD65" s="241"/>
      <c r="AE65" s="242"/>
      <c r="AF65" s="242"/>
      <c r="AG65" s="243"/>
      <c r="AH65" s="172"/>
      <c r="AI65" s="244"/>
      <c r="AJ65" s="245"/>
      <c r="AK65" s="244"/>
      <c r="AL65" s="245"/>
      <c r="AM65" s="234"/>
      <c r="AN65" s="234" t="s">
        <v>136</v>
      </c>
      <c r="AO65" s="119"/>
    </row>
    <row r="66" spans="1:41" ht="21" customHeight="1" thickBot="1">
      <c r="A66" s="218"/>
      <c r="B66" s="341"/>
      <c r="C66" s="343"/>
      <c r="D66" s="311"/>
      <c r="E66" s="311"/>
      <c r="F66" s="344"/>
      <c r="G66" s="100"/>
      <c r="H66" s="358"/>
      <c r="I66" s="359"/>
      <c r="J66" s="358"/>
      <c r="K66" s="359"/>
      <c r="L66" s="353"/>
      <c r="M66" s="355"/>
      <c r="N66" s="52">
        <v>66</v>
      </c>
      <c r="O66" s="52" t="str">
        <f t="shared" si="12"/>
        <v>　</v>
      </c>
      <c r="P66" s="52" t="str">
        <f t="shared" si="13"/>
        <v>年</v>
      </c>
      <c r="Q66" s="52" t="str">
        <f t="shared" si="8"/>
        <v/>
      </c>
      <c r="R66" s="52" t="str">
        <f t="shared" si="9"/>
        <v/>
      </c>
      <c r="S66" s="52" t="str">
        <f t="shared" si="10"/>
        <v/>
      </c>
      <c r="T66" s="52" t="str">
        <f t="shared" si="11"/>
        <v/>
      </c>
      <c r="Z66" s="119"/>
      <c r="AA66" s="119"/>
      <c r="AB66" s="218"/>
      <c r="AC66" s="240"/>
      <c r="AD66" s="236"/>
      <c r="AE66" s="237"/>
      <c r="AF66" s="237"/>
      <c r="AG66" s="238"/>
      <c r="AH66" s="176"/>
      <c r="AI66" s="246"/>
      <c r="AJ66" s="247"/>
      <c r="AK66" s="246"/>
      <c r="AL66" s="247"/>
      <c r="AM66" s="235"/>
      <c r="AN66" s="235"/>
      <c r="AO66" s="119"/>
    </row>
    <row r="67" spans="1:41" ht="18" customHeight="1">
      <c r="N67" s="52">
        <v>67</v>
      </c>
      <c r="Z67" s="119"/>
      <c r="AA67" s="119"/>
      <c r="AB67" s="138"/>
      <c r="AC67" s="139"/>
      <c r="AD67" s="119"/>
      <c r="AE67" s="119"/>
      <c r="AF67" s="119"/>
      <c r="AG67" s="119"/>
      <c r="AH67" s="119"/>
      <c r="AI67" s="119"/>
      <c r="AJ67" s="119"/>
      <c r="AK67" s="119"/>
      <c r="AL67" s="119"/>
      <c r="AM67" s="119"/>
      <c r="AN67" s="119"/>
      <c r="AO67" s="119"/>
    </row>
    <row r="68" spans="1:41" ht="18" customHeight="1">
      <c r="N68" s="52">
        <v>68</v>
      </c>
      <c r="Z68" s="119"/>
      <c r="AA68" s="119"/>
      <c r="AB68" s="138"/>
      <c r="AC68" s="139"/>
      <c r="AD68" s="119"/>
      <c r="AE68" s="119"/>
      <c r="AF68" s="119"/>
      <c r="AG68" s="119"/>
      <c r="AH68" s="119"/>
      <c r="AI68" s="119"/>
      <c r="AJ68" s="119"/>
      <c r="AK68" s="119"/>
      <c r="AL68" s="119"/>
      <c r="AM68" s="119"/>
      <c r="AN68" s="119"/>
      <c r="AO68" s="119"/>
    </row>
    <row r="69" spans="1:41" ht="18" customHeight="1">
      <c r="N69" s="52">
        <v>69</v>
      </c>
      <c r="Z69" s="119"/>
      <c r="AA69" s="119"/>
      <c r="AB69" s="138"/>
      <c r="AC69" s="139"/>
      <c r="AD69" s="119"/>
      <c r="AE69" s="119"/>
      <c r="AF69" s="119"/>
      <c r="AG69" s="119"/>
      <c r="AH69" s="119"/>
      <c r="AI69" s="119"/>
      <c r="AJ69" s="119"/>
      <c r="AK69" s="119"/>
      <c r="AL69" s="119"/>
      <c r="AM69" s="119"/>
      <c r="AN69" s="119"/>
      <c r="AO69" s="119"/>
    </row>
    <row r="70" spans="1:41" ht="18" customHeight="1" thickBot="1">
      <c r="N70" s="52">
        <v>70</v>
      </c>
      <c r="Z70" s="119"/>
      <c r="AA70" s="119"/>
      <c r="AB70" s="138"/>
      <c r="AC70" s="139"/>
      <c r="AD70" s="119"/>
      <c r="AE70" s="119"/>
      <c r="AF70" s="119"/>
      <c r="AG70" s="119"/>
      <c r="AH70" s="119"/>
      <c r="AI70" s="119"/>
      <c r="AJ70" s="119"/>
      <c r="AK70" s="119"/>
      <c r="AL70" s="119"/>
      <c r="AM70" s="119"/>
      <c r="AN70" s="119"/>
      <c r="AO70" s="119"/>
    </row>
    <row r="71" spans="1:41" ht="48.95" customHeight="1" thickBot="1">
      <c r="B71" s="363" t="s">
        <v>139</v>
      </c>
      <c r="C71" s="363"/>
      <c r="D71" s="363"/>
      <c r="E71" s="363"/>
      <c r="F71" s="363"/>
      <c r="G71" s="105"/>
      <c r="H71" s="81" t="s">
        <v>142</v>
      </c>
      <c r="I71" s="361" t="s">
        <v>143</v>
      </c>
      <c r="J71" s="361"/>
      <c r="K71" s="82">
        <f>G71*500</f>
        <v>0</v>
      </c>
      <c r="L71" s="81" t="s">
        <v>144</v>
      </c>
      <c r="N71" s="52">
        <v>71</v>
      </c>
      <c r="O71" s="52" t="s">
        <v>150</v>
      </c>
      <c r="P71" s="52">
        <f>G71</f>
        <v>0</v>
      </c>
      <c r="Q71" s="52" t="s">
        <v>146</v>
      </c>
      <c r="R71" s="52">
        <f>K71</f>
        <v>0</v>
      </c>
      <c r="S71" s="52" t="s">
        <v>147</v>
      </c>
      <c r="T71" s="52" t="str">
        <f>O71&amp;P71&amp;Q71&amp;R71&amp;S71</f>
        <v>①団体戦の登録人数（ 0）人×５００円＝（　0　）円</v>
      </c>
      <c r="Z71" s="119"/>
      <c r="AA71" s="119"/>
      <c r="AB71" s="138"/>
      <c r="AC71" s="211" t="s">
        <v>139</v>
      </c>
      <c r="AD71" s="211"/>
      <c r="AE71" s="211"/>
      <c r="AF71" s="211"/>
      <c r="AG71" s="211"/>
      <c r="AH71" s="185">
        <v>6</v>
      </c>
      <c r="AI71" s="186" t="s">
        <v>142</v>
      </c>
      <c r="AJ71" s="212" t="s">
        <v>143</v>
      </c>
      <c r="AK71" s="212"/>
      <c r="AL71" s="187">
        <f>AH71*500</f>
        <v>3000</v>
      </c>
      <c r="AM71" s="186" t="s">
        <v>144</v>
      </c>
      <c r="AN71" s="119"/>
      <c r="AO71" s="119"/>
    </row>
    <row r="72" spans="1:41" ht="53.1" customHeight="1" thickBot="1">
      <c r="B72" s="363" t="s">
        <v>140</v>
      </c>
      <c r="C72" s="363"/>
      <c r="D72" s="363"/>
      <c r="E72" s="363"/>
      <c r="F72" s="363"/>
      <c r="G72" s="106"/>
      <c r="H72" s="81" t="s">
        <v>142</v>
      </c>
      <c r="I72" s="361" t="s">
        <v>143</v>
      </c>
      <c r="J72" s="361"/>
      <c r="K72" s="82">
        <f t="shared" ref="K72:K73" si="14">G72*500</f>
        <v>0</v>
      </c>
      <c r="L72" s="81" t="s">
        <v>144</v>
      </c>
      <c r="N72" s="52">
        <v>72</v>
      </c>
      <c r="O72" s="52" t="s">
        <v>148</v>
      </c>
      <c r="P72" s="52">
        <f t="shared" ref="P72" si="15">G72</f>
        <v>0</v>
      </c>
      <c r="Q72" s="52" t="s">
        <v>151</v>
      </c>
      <c r="R72" s="52">
        <f t="shared" ref="R72:R74" si="16">K72</f>
        <v>0</v>
      </c>
      <c r="S72" s="52" t="s">
        <v>147</v>
      </c>
      <c r="T72" s="52" t="str">
        <f t="shared" ref="T72:T74" si="17">O72&amp;P72&amp;Q72&amp;R72&amp;S72</f>
        <v>②団体戦登録メンバー以外の個人戦シングルスの出場人数（　0　）人×５００円＝（　0　）円</v>
      </c>
      <c r="Z72" s="119"/>
      <c r="AA72" s="119"/>
      <c r="AB72" s="138"/>
      <c r="AC72" s="211" t="s">
        <v>140</v>
      </c>
      <c r="AD72" s="211"/>
      <c r="AE72" s="211"/>
      <c r="AF72" s="211"/>
      <c r="AG72" s="211"/>
      <c r="AH72" s="188">
        <v>1</v>
      </c>
      <c r="AI72" s="186" t="s">
        <v>142</v>
      </c>
      <c r="AJ72" s="212" t="s">
        <v>143</v>
      </c>
      <c r="AK72" s="212"/>
      <c r="AL72" s="187">
        <f t="shared" ref="AL72:AL73" si="18">AH72*500</f>
        <v>500</v>
      </c>
      <c r="AM72" s="186" t="s">
        <v>144</v>
      </c>
      <c r="AN72" s="119"/>
      <c r="AO72" s="119"/>
    </row>
    <row r="73" spans="1:41" ht="57" customHeight="1" thickBot="1">
      <c r="B73" s="363" t="s">
        <v>141</v>
      </c>
      <c r="C73" s="363"/>
      <c r="D73" s="363"/>
      <c r="E73" s="363"/>
      <c r="F73" s="363"/>
      <c r="G73" s="106"/>
      <c r="H73" s="81" t="s">
        <v>142</v>
      </c>
      <c r="I73" s="361" t="s">
        <v>143</v>
      </c>
      <c r="J73" s="361"/>
      <c r="K73" s="82">
        <f t="shared" si="14"/>
        <v>0</v>
      </c>
      <c r="L73" s="81" t="s">
        <v>144</v>
      </c>
      <c r="N73" s="52">
        <v>73</v>
      </c>
      <c r="O73" s="52" t="s">
        <v>149</v>
      </c>
      <c r="P73" s="52">
        <f>G73</f>
        <v>0</v>
      </c>
      <c r="Q73" s="52" t="s">
        <v>151</v>
      </c>
      <c r="R73" s="52">
        <f t="shared" si="16"/>
        <v>0</v>
      </c>
      <c r="S73" s="52" t="s">
        <v>147</v>
      </c>
      <c r="T73" s="52" t="str">
        <f t="shared" si="17"/>
        <v>③団体戦登録メンバー以外の個人戦ダブルスの出場人数（　0　）人×５００円＝（　0　）円</v>
      </c>
      <c r="Z73" s="119"/>
      <c r="AA73" s="119"/>
      <c r="AB73" s="138"/>
      <c r="AC73" s="211" t="s">
        <v>141</v>
      </c>
      <c r="AD73" s="211"/>
      <c r="AE73" s="211"/>
      <c r="AF73" s="211"/>
      <c r="AG73" s="211"/>
      <c r="AH73" s="188">
        <v>1</v>
      </c>
      <c r="AI73" s="186" t="s">
        <v>142</v>
      </c>
      <c r="AJ73" s="212" t="s">
        <v>143</v>
      </c>
      <c r="AK73" s="212"/>
      <c r="AL73" s="187">
        <f t="shared" si="18"/>
        <v>500</v>
      </c>
      <c r="AM73" s="186" t="s">
        <v>144</v>
      </c>
      <c r="AN73" s="119"/>
      <c r="AO73" s="119"/>
    </row>
    <row r="74" spans="1:41" ht="66.95" customHeight="1" thickBot="1">
      <c r="I74" s="362" t="s">
        <v>145</v>
      </c>
      <c r="J74" s="362"/>
      <c r="K74" s="84">
        <f>SUM(K71:K73)</f>
        <v>0</v>
      </c>
      <c r="L74" s="83" t="s">
        <v>144</v>
      </c>
      <c r="N74" s="52">
        <v>74</v>
      </c>
      <c r="O74" s="52" t="s">
        <v>152</v>
      </c>
      <c r="R74" s="52">
        <f t="shared" si="16"/>
        <v>0</v>
      </c>
      <c r="S74" s="52" t="s">
        <v>147</v>
      </c>
      <c r="T74" s="52" t="str">
        <f t="shared" si="17"/>
        <v>参加費合計①＋②＋③＝（　0　）円</v>
      </c>
      <c r="Z74" s="119"/>
      <c r="AA74" s="119"/>
      <c r="AB74" s="138"/>
      <c r="AC74" s="139"/>
      <c r="AD74" s="119"/>
      <c r="AE74" s="119"/>
      <c r="AF74" s="119"/>
      <c r="AG74" s="119"/>
      <c r="AH74" s="119"/>
      <c r="AI74" s="119"/>
      <c r="AJ74" s="213" t="s">
        <v>145</v>
      </c>
      <c r="AK74" s="213"/>
      <c r="AL74" s="189">
        <f>SUM(AL71:AL73)</f>
        <v>4000</v>
      </c>
      <c r="AM74" s="190" t="s">
        <v>144</v>
      </c>
      <c r="AN74" s="119"/>
      <c r="AO74" s="119"/>
    </row>
    <row r="75" spans="1:41" ht="18" customHeight="1">
      <c r="N75" s="52">
        <v>75</v>
      </c>
      <c r="AB75" s="50"/>
      <c r="AC75" s="51"/>
    </row>
    <row r="76" spans="1:41" ht="18" customHeight="1">
      <c r="N76" s="52">
        <v>76</v>
      </c>
      <c r="AB76" s="50"/>
      <c r="AC76" s="51"/>
    </row>
    <row r="77" spans="1:41" ht="18" customHeight="1">
      <c r="L77"/>
      <c r="M77"/>
      <c r="N77" s="52">
        <v>77</v>
      </c>
      <c r="O77"/>
      <c r="P77"/>
      <c r="Q77"/>
      <c r="R77"/>
      <c r="S77"/>
      <c r="T77"/>
      <c r="U77"/>
      <c r="AB77" s="50"/>
      <c r="AC77" s="51"/>
      <c r="AM77"/>
      <c r="AN77"/>
    </row>
    <row r="78" spans="1:41" ht="18" customHeight="1">
      <c r="L78"/>
      <c r="M78"/>
      <c r="N78" s="52">
        <v>78</v>
      </c>
      <c r="O78"/>
      <c r="P78"/>
      <c r="Q78"/>
      <c r="R78"/>
      <c r="S78"/>
      <c r="T78"/>
      <c r="U78"/>
    </row>
    <row r="79" spans="1:41" ht="18" customHeight="1">
      <c r="L79" s="46"/>
      <c r="M79" s="46"/>
      <c r="N79" s="52">
        <v>79</v>
      </c>
      <c r="O79" s="46"/>
      <c r="P79" s="46"/>
      <c r="Q79" s="46"/>
      <c r="R79" s="46"/>
      <c r="S79" s="46"/>
      <c r="T79" s="46"/>
      <c r="U79" s="46"/>
    </row>
    <row r="80" spans="1:41" ht="18" customHeight="1">
      <c r="N80" s="52">
        <v>80</v>
      </c>
    </row>
    <row r="81" spans="14:14" ht="18" customHeight="1">
      <c r="N81" s="52">
        <v>81</v>
      </c>
    </row>
    <row r="82" spans="14:14" ht="18" customHeight="1">
      <c r="N82" s="52">
        <v>82</v>
      </c>
    </row>
    <row r="83" spans="14:14" ht="18" customHeight="1">
      <c r="N83" s="52">
        <v>83</v>
      </c>
    </row>
    <row r="84" spans="14:14" ht="18" customHeight="1">
      <c r="N84" s="52">
        <v>84</v>
      </c>
    </row>
    <row r="85" spans="14:14" ht="18" customHeight="1">
      <c r="N85" s="52">
        <v>85</v>
      </c>
    </row>
    <row r="86" spans="14:14" ht="18" customHeight="1">
      <c r="N86" s="52">
        <v>86</v>
      </c>
    </row>
    <row r="87" spans="14:14" ht="18" customHeight="1">
      <c r="N87" s="52">
        <v>87</v>
      </c>
    </row>
    <row r="88" spans="14:14" ht="18" customHeight="1">
      <c r="N88" s="52">
        <v>88</v>
      </c>
    </row>
    <row r="89" spans="14:14" ht="18" customHeight="1">
      <c r="N89" s="52">
        <v>89</v>
      </c>
    </row>
    <row r="90" spans="14:14" ht="18" customHeight="1">
      <c r="N90" s="52">
        <v>90</v>
      </c>
    </row>
    <row r="91" spans="14:14" ht="18" customHeight="1">
      <c r="N91" s="52">
        <v>91</v>
      </c>
    </row>
    <row r="92" spans="14:14" ht="18" customHeight="1">
      <c r="N92" s="52">
        <v>92</v>
      </c>
    </row>
    <row r="93" spans="14:14" ht="18" customHeight="1">
      <c r="N93" s="52">
        <v>93</v>
      </c>
    </row>
    <row r="94" spans="14:14" ht="18" customHeight="1">
      <c r="N94" s="52">
        <v>94</v>
      </c>
    </row>
    <row r="95" spans="14:14" ht="18" customHeight="1">
      <c r="N95" s="52">
        <v>95</v>
      </c>
    </row>
    <row r="96" spans="14:14" ht="18" customHeight="1">
      <c r="N96" s="52">
        <v>96</v>
      </c>
    </row>
    <row r="97" spans="14:14" ht="18" customHeight="1">
      <c r="N97" s="52">
        <v>97</v>
      </c>
    </row>
    <row r="98" spans="14:14" ht="18" customHeight="1">
      <c r="N98" s="52">
        <v>98</v>
      </c>
    </row>
    <row r="99" spans="14:14" ht="18" customHeight="1">
      <c r="N99" s="52">
        <v>99</v>
      </c>
    </row>
    <row r="100" spans="14:14" ht="18" customHeight="1">
      <c r="N100" s="52">
        <v>100</v>
      </c>
    </row>
    <row r="101" spans="14:14" ht="18" customHeight="1">
      <c r="N101" s="52">
        <v>101</v>
      </c>
    </row>
    <row r="102" spans="14:14" ht="18" customHeight="1">
      <c r="N102" s="52">
        <v>102</v>
      </c>
    </row>
    <row r="103" spans="14:14" ht="18" customHeight="1"/>
    <row r="104" spans="14:14" ht="18" customHeight="1"/>
    <row r="105" spans="14:14" ht="18" customHeight="1"/>
    <row r="106" spans="14:14" ht="18" customHeight="1"/>
    <row r="107" spans="14:14" ht="18" customHeight="1"/>
    <row r="108" spans="14:14" ht="18" customHeight="1"/>
    <row r="109" spans="14:14" ht="18" customHeight="1"/>
    <row r="110" spans="14:14" ht="18" customHeight="1"/>
    <row r="111" spans="14:14" ht="18" customHeight="1"/>
    <row r="112" spans="14:14" ht="18" customHeight="1"/>
    <row r="113" ht="18" customHeight="1"/>
    <row r="114" ht="18" customHeight="1"/>
    <row r="115" ht="18" customHeight="1"/>
    <row r="116" ht="18" customHeight="1"/>
    <row r="117" ht="18" customHeight="1"/>
    <row r="118" ht="18" customHeight="1"/>
    <row r="119" ht="18" customHeight="1"/>
    <row r="120" ht="18" customHeight="1"/>
    <row r="121" ht="18" customHeight="1"/>
    <row r="122" ht="18" customHeight="1"/>
    <row r="123" ht="18" customHeight="1"/>
    <row r="124" ht="18" customHeight="1"/>
    <row r="125" ht="18" customHeight="1"/>
    <row r="126" ht="18" customHeight="1"/>
    <row r="127" ht="18" customHeight="1"/>
    <row r="128" ht="18" customHeight="1"/>
    <row r="129" ht="18" customHeight="1"/>
    <row r="130" ht="18" customHeight="1"/>
    <row r="131" ht="18" customHeight="1"/>
    <row r="132" ht="18" customHeight="1"/>
    <row r="133" ht="18" customHeight="1"/>
    <row r="134" ht="18" customHeight="1"/>
    <row r="135" ht="18" customHeight="1"/>
    <row r="136" ht="18" customHeight="1"/>
    <row r="137" ht="18" customHeight="1"/>
    <row r="138" ht="18" customHeight="1"/>
    <row r="139" ht="18" customHeight="1"/>
    <row r="140" ht="18" customHeight="1"/>
    <row r="141" ht="18" customHeight="1"/>
    <row r="142" ht="18" customHeight="1"/>
    <row r="143" ht="18" customHeight="1"/>
    <row r="144" ht="18" customHeight="1"/>
    <row r="145" ht="18" customHeight="1"/>
    <row r="146" ht="18" customHeight="1"/>
    <row r="147" ht="18" customHeight="1"/>
    <row r="148" ht="18" customHeight="1"/>
    <row r="149" ht="18" customHeight="1"/>
    <row r="150" ht="18" customHeight="1"/>
    <row r="151" ht="18" customHeight="1"/>
    <row r="152" ht="18" customHeight="1"/>
    <row r="153" ht="18" customHeight="1"/>
    <row r="154" ht="18" customHeight="1"/>
    <row r="155" ht="18" customHeight="1"/>
    <row r="156" ht="18" customHeight="1"/>
    <row r="157" ht="18" customHeight="1"/>
    <row r="158" ht="18" customHeight="1"/>
    <row r="159" ht="18" customHeight="1"/>
    <row r="160" ht="18" customHeight="1"/>
    <row r="161" ht="18" customHeight="1"/>
    <row r="162" ht="18" customHeight="1"/>
    <row r="163" ht="18" customHeight="1"/>
    <row r="164" ht="18" customHeight="1"/>
    <row r="165" ht="18" customHeight="1"/>
    <row r="166" ht="18" customHeight="1"/>
    <row r="167" ht="18" customHeight="1"/>
    <row r="168" ht="18" customHeight="1"/>
    <row r="169" ht="18" customHeight="1"/>
    <row r="170" ht="18" customHeight="1"/>
    <row r="171" ht="18" customHeight="1"/>
    <row r="172" ht="18" customHeight="1"/>
    <row r="173" ht="18" customHeight="1"/>
    <row r="174" ht="18" customHeight="1"/>
    <row r="175" ht="18" customHeight="1"/>
    <row r="176" ht="18" customHeight="1"/>
    <row r="177" ht="18" customHeight="1"/>
    <row r="178" ht="18" customHeight="1"/>
    <row r="179" ht="18" customHeight="1"/>
    <row r="180" ht="18" customHeight="1"/>
    <row r="181" ht="18" customHeight="1"/>
    <row r="182" ht="18" customHeight="1"/>
    <row r="183" ht="18" customHeight="1"/>
    <row r="184" ht="18" customHeight="1"/>
    <row r="185" ht="18" customHeight="1"/>
    <row r="186" ht="18" customHeight="1"/>
    <row r="187" ht="18" customHeight="1"/>
    <row r="188" ht="18" customHeight="1"/>
    <row r="189" ht="18" customHeight="1"/>
    <row r="190" ht="18" customHeight="1"/>
    <row r="191" ht="18" customHeight="1"/>
    <row r="192" ht="18" customHeight="1"/>
    <row r="193" ht="18" customHeight="1"/>
    <row r="194" ht="18" customHeight="1"/>
    <row r="195" ht="18" customHeight="1"/>
    <row r="196" ht="18" customHeight="1"/>
    <row r="197" ht="18" customHeight="1"/>
    <row r="198" ht="18" customHeight="1"/>
    <row r="199" ht="18" customHeight="1"/>
    <row r="200" ht="18" customHeight="1"/>
    <row r="201" ht="18" customHeight="1"/>
    <row r="202" ht="18" customHeight="1"/>
    <row r="203" ht="18" customHeight="1"/>
    <row r="204" ht="18" customHeight="1"/>
    <row r="205" ht="18" customHeight="1"/>
    <row r="206" ht="18" customHeight="1"/>
    <row r="207" ht="18" customHeight="1"/>
    <row r="208" ht="18" customHeight="1"/>
    <row r="209" spans="1:201" ht="18" customHeight="1"/>
    <row r="210" spans="1:201" ht="18" customHeight="1"/>
    <row r="211" spans="1:201" ht="18" customHeight="1"/>
    <row r="212" spans="1:201" ht="18" customHeight="1"/>
    <row r="213" spans="1:201" ht="18" customHeight="1"/>
    <row r="214" spans="1:201" ht="18" customHeight="1"/>
    <row r="215" spans="1:201" ht="18" customHeight="1"/>
    <row r="216" spans="1:201" ht="18" customHeight="1"/>
    <row r="217" spans="1:201" ht="18" customHeight="1"/>
    <row r="218" spans="1:201" ht="18" customHeight="1"/>
    <row r="219" spans="1:201" ht="23.1" customHeight="1">
      <c r="FD219" s="52" t="s">
        <v>256</v>
      </c>
      <c r="FE219" s="52" t="s">
        <v>257</v>
      </c>
    </row>
    <row r="220" spans="1:201" s="126" customFormat="1">
      <c r="A220" s="127">
        <v>1</v>
      </c>
      <c r="B220" s="127">
        <v>2</v>
      </c>
      <c r="C220" s="127">
        <v>4</v>
      </c>
      <c r="D220" s="127">
        <v>5</v>
      </c>
      <c r="E220" s="127">
        <v>6</v>
      </c>
      <c r="F220" s="127">
        <v>7</v>
      </c>
      <c r="G220" s="127">
        <v>8</v>
      </c>
      <c r="H220" s="127">
        <v>9</v>
      </c>
      <c r="I220" s="127">
        <v>10</v>
      </c>
      <c r="J220" s="127">
        <v>11</v>
      </c>
      <c r="K220" s="127">
        <v>12</v>
      </c>
      <c r="L220" s="127">
        <v>13</v>
      </c>
      <c r="M220" s="127">
        <v>14</v>
      </c>
      <c r="N220" s="127">
        <v>15</v>
      </c>
      <c r="O220" s="127">
        <v>16</v>
      </c>
      <c r="P220" s="127">
        <v>17</v>
      </c>
      <c r="Q220" s="127">
        <v>18</v>
      </c>
      <c r="R220" s="127">
        <v>19</v>
      </c>
      <c r="S220" s="127">
        <v>20</v>
      </c>
      <c r="T220" s="127">
        <v>21</v>
      </c>
      <c r="U220" s="127">
        <v>22</v>
      </c>
      <c r="V220" s="127">
        <v>23</v>
      </c>
      <c r="W220" s="127">
        <v>24</v>
      </c>
      <c r="X220" s="127">
        <v>25</v>
      </c>
      <c r="Y220" s="127">
        <v>26</v>
      </c>
      <c r="Z220" s="127">
        <v>27</v>
      </c>
      <c r="AA220" s="127">
        <v>28</v>
      </c>
      <c r="AB220" s="127">
        <v>29</v>
      </c>
      <c r="AC220" s="127">
        <v>30</v>
      </c>
      <c r="AD220" s="127">
        <v>31</v>
      </c>
      <c r="AE220" s="127">
        <v>32</v>
      </c>
      <c r="AF220" s="127">
        <v>33</v>
      </c>
      <c r="AG220" s="127">
        <v>34</v>
      </c>
      <c r="AH220" s="127">
        <v>35</v>
      </c>
      <c r="AI220" s="127">
        <v>36</v>
      </c>
      <c r="AJ220" s="127">
        <v>37</v>
      </c>
      <c r="AK220" s="127">
        <v>38</v>
      </c>
      <c r="AL220" s="127">
        <v>39</v>
      </c>
      <c r="AM220" s="127">
        <v>40</v>
      </c>
      <c r="AN220" s="127">
        <v>41</v>
      </c>
      <c r="AO220" s="127">
        <v>42</v>
      </c>
      <c r="AP220" s="127">
        <v>43</v>
      </c>
      <c r="AQ220" s="127">
        <v>44</v>
      </c>
      <c r="AR220" s="127">
        <v>45</v>
      </c>
      <c r="AS220" s="127">
        <v>46</v>
      </c>
      <c r="AT220" s="127">
        <v>47</v>
      </c>
      <c r="AU220" s="127">
        <v>48</v>
      </c>
      <c r="AV220" s="127">
        <v>49</v>
      </c>
      <c r="AW220" s="127">
        <v>50</v>
      </c>
      <c r="AX220" s="127">
        <v>51</v>
      </c>
      <c r="AY220" s="127">
        <v>52</v>
      </c>
      <c r="AZ220" s="127">
        <v>53</v>
      </c>
      <c r="BA220" s="127">
        <v>54</v>
      </c>
      <c r="BB220" s="127">
        <v>55</v>
      </c>
      <c r="BC220" s="127">
        <v>56</v>
      </c>
      <c r="BD220" s="127">
        <v>57</v>
      </c>
      <c r="BE220" s="127">
        <v>58</v>
      </c>
      <c r="BF220" s="127">
        <v>59</v>
      </c>
      <c r="BG220" s="127">
        <v>60</v>
      </c>
      <c r="BH220" s="127">
        <v>61</v>
      </c>
      <c r="BI220" s="127">
        <v>62</v>
      </c>
      <c r="BJ220" s="127">
        <v>63</v>
      </c>
      <c r="BK220" s="127">
        <v>64</v>
      </c>
      <c r="BL220" s="127">
        <v>65</v>
      </c>
      <c r="BM220" s="127">
        <v>66</v>
      </c>
      <c r="BN220" s="127">
        <v>67</v>
      </c>
      <c r="BO220" s="127">
        <v>68</v>
      </c>
      <c r="BP220" s="127">
        <v>69</v>
      </c>
      <c r="BQ220" s="127">
        <v>70</v>
      </c>
      <c r="BR220" s="127">
        <v>71</v>
      </c>
      <c r="BS220" s="127">
        <v>72</v>
      </c>
      <c r="BT220" s="127">
        <v>73</v>
      </c>
      <c r="BU220" s="127">
        <v>74</v>
      </c>
      <c r="BV220" s="127">
        <v>75</v>
      </c>
      <c r="BW220" s="127">
        <v>76</v>
      </c>
      <c r="BX220" s="127">
        <v>77</v>
      </c>
      <c r="BY220" s="127">
        <v>78</v>
      </c>
      <c r="BZ220" s="127">
        <v>79</v>
      </c>
      <c r="CA220" s="127">
        <v>80</v>
      </c>
      <c r="CB220" s="127">
        <v>81</v>
      </c>
      <c r="CC220" s="127">
        <v>82</v>
      </c>
      <c r="CD220" s="127">
        <v>83</v>
      </c>
      <c r="CE220" s="127">
        <v>84</v>
      </c>
      <c r="CF220" s="127">
        <v>85</v>
      </c>
      <c r="CG220" s="127">
        <v>86</v>
      </c>
      <c r="CH220" s="127">
        <v>87</v>
      </c>
      <c r="CI220" s="127">
        <v>88</v>
      </c>
      <c r="CJ220" s="127">
        <v>89</v>
      </c>
      <c r="CK220" s="127">
        <v>90</v>
      </c>
      <c r="CL220" s="127">
        <v>91</v>
      </c>
      <c r="CM220" s="127">
        <v>92</v>
      </c>
      <c r="CN220" s="127">
        <v>93</v>
      </c>
      <c r="CO220" s="127">
        <v>94</v>
      </c>
      <c r="CP220" s="127">
        <v>95</v>
      </c>
      <c r="CQ220" s="127">
        <v>96</v>
      </c>
      <c r="CR220" s="127">
        <v>97</v>
      </c>
      <c r="CS220" s="127">
        <v>98</v>
      </c>
      <c r="CT220" s="127">
        <v>99</v>
      </c>
      <c r="CU220" s="127">
        <v>100</v>
      </c>
      <c r="CV220" s="127">
        <v>101</v>
      </c>
      <c r="CW220" s="127">
        <v>102</v>
      </c>
      <c r="CX220" s="127">
        <v>103</v>
      </c>
      <c r="CY220" s="127">
        <v>104</v>
      </c>
      <c r="CZ220" s="127">
        <v>105</v>
      </c>
      <c r="DA220" s="127">
        <v>106</v>
      </c>
      <c r="DB220" s="127">
        <v>107</v>
      </c>
      <c r="DC220" s="127">
        <v>108</v>
      </c>
      <c r="DD220" s="127">
        <v>109</v>
      </c>
      <c r="DE220" s="127">
        <v>110</v>
      </c>
      <c r="DF220" s="127">
        <v>111</v>
      </c>
      <c r="DG220" s="127">
        <v>112</v>
      </c>
      <c r="DH220" s="127">
        <v>113</v>
      </c>
      <c r="DI220" s="127">
        <v>114</v>
      </c>
      <c r="DJ220" s="127">
        <v>115</v>
      </c>
      <c r="DK220" s="127">
        <v>116</v>
      </c>
      <c r="DL220" s="127">
        <v>117</v>
      </c>
      <c r="DM220" s="127">
        <v>118</v>
      </c>
      <c r="DN220" s="127">
        <v>119</v>
      </c>
      <c r="DO220" s="127">
        <v>120</v>
      </c>
      <c r="DP220" s="127">
        <v>121</v>
      </c>
      <c r="DQ220" s="127">
        <v>122</v>
      </c>
      <c r="DR220" s="127">
        <v>123</v>
      </c>
      <c r="DS220" s="127">
        <v>124</v>
      </c>
      <c r="DT220" s="127">
        <v>125</v>
      </c>
      <c r="DU220" s="127">
        <v>126</v>
      </c>
      <c r="DV220" s="127">
        <v>127</v>
      </c>
      <c r="DW220" s="127">
        <v>128</v>
      </c>
      <c r="DX220" s="127">
        <v>129</v>
      </c>
      <c r="DY220" s="127">
        <v>130</v>
      </c>
      <c r="DZ220" s="127">
        <v>131</v>
      </c>
      <c r="EA220" s="127">
        <v>132</v>
      </c>
      <c r="EB220" s="127">
        <v>133</v>
      </c>
      <c r="EC220" s="127">
        <v>134</v>
      </c>
      <c r="ED220" s="127">
        <v>135</v>
      </c>
      <c r="EE220" s="127">
        <v>136</v>
      </c>
      <c r="EF220" s="127">
        <v>137</v>
      </c>
      <c r="EG220" s="127">
        <v>138</v>
      </c>
      <c r="EH220" s="127">
        <v>139</v>
      </c>
      <c r="EI220" s="127">
        <v>140</v>
      </c>
      <c r="EJ220" s="127">
        <v>141</v>
      </c>
      <c r="EK220" s="127">
        <v>142</v>
      </c>
      <c r="EL220" s="127">
        <v>143</v>
      </c>
      <c r="EM220" s="127">
        <v>144</v>
      </c>
      <c r="EN220" s="127">
        <v>145</v>
      </c>
      <c r="EO220" s="127">
        <v>146</v>
      </c>
      <c r="EP220" s="127">
        <v>147</v>
      </c>
      <c r="EQ220" s="127">
        <v>148</v>
      </c>
      <c r="ER220" s="127">
        <v>149</v>
      </c>
      <c r="ES220" s="127">
        <v>150</v>
      </c>
      <c r="ET220" s="127">
        <v>151</v>
      </c>
      <c r="EU220" s="127">
        <v>152</v>
      </c>
      <c r="EV220" s="127">
        <v>153</v>
      </c>
      <c r="EW220" s="127">
        <v>154</v>
      </c>
      <c r="EX220" s="127">
        <v>155</v>
      </c>
      <c r="EY220" s="127">
        <v>156</v>
      </c>
      <c r="EZ220" s="127">
        <v>157</v>
      </c>
      <c r="FA220" s="127">
        <v>158</v>
      </c>
      <c r="FB220" s="127">
        <v>159</v>
      </c>
      <c r="FC220" s="127">
        <v>160</v>
      </c>
      <c r="FD220" s="127">
        <v>161</v>
      </c>
      <c r="FE220" s="127">
        <v>162</v>
      </c>
      <c r="FF220" s="127">
        <v>163</v>
      </c>
      <c r="FG220" s="127">
        <v>164</v>
      </c>
      <c r="FH220" s="127">
        <v>165</v>
      </c>
      <c r="FI220" s="127">
        <v>166</v>
      </c>
      <c r="FJ220" s="127">
        <v>167</v>
      </c>
      <c r="FK220" s="127">
        <v>168</v>
      </c>
      <c r="FL220" s="127">
        <v>169</v>
      </c>
      <c r="FM220" s="127">
        <v>170</v>
      </c>
      <c r="FN220" s="127">
        <v>171</v>
      </c>
      <c r="FO220" s="127">
        <v>172</v>
      </c>
      <c r="FP220" s="127">
        <v>173</v>
      </c>
      <c r="FQ220" s="127">
        <v>174</v>
      </c>
      <c r="FR220" s="127">
        <v>175</v>
      </c>
      <c r="FS220" s="127">
        <v>176</v>
      </c>
      <c r="FT220" s="127">
        <v>177</v>
      </c>
      <c r="FU220" s="127">
        <v>178</v>
      </c>
      <c r="FV220" s="127">
        <v>179</v>
      </c>
      <c r="FW220" s="127">
        <v>180</v>
      </c>
      <c r="FX220" s="127">
        <v>181</v>
      </c>
      <c r="FY220" s="127">
        <v>182</v>
      </c>
      <c r="FZ220" s="127">
        <v>183</v>
      </c>
      <c r="GA220" s="127">
        <v>184</v>
      </c>
      <c r="GB220" s="127">
        <v>185</v>
      </c>
      <c r="GC220" s="127">
        <v>186</v>
      </c>
      <c r="GD220" s="127">
        <v>187</v>
      </c>
      <c r="GE220" s="127">
        <v>188</v>
      </c>
      <c r="GF220" s="127">
        <v>189</v>
      </c>
      <c r="GG220" s="127">
        <v>190</v>
      </c>
      <c r="GH220" s="127">
        <v>191</v>
      </c>
      <c r="GI220" s="127">
        <v>192</v>
      </c>
      <c r="GJ220" s="127">
        <v>193</v>
      </c>
      <c r="GK220" s="127">
        <v>194</v>
      </c>
      <c r="GL220" s="127">
        <v>195</v>
      </c>
      <c r="GM220" s="127">
        <v>196</v>
      </c>
      <c r="GN220" s="127">
        <v>197</v>
      </c>
      <c r="GO220" s="127">
        <v>198</v>
      </c>
      <c r="GP220" s="127">
        <v>199</v>
      </c>
      <c r="GQ220" s="127">
        <v>200</v>
      </c>
      <c r="GR220" s="127">
        <v>201</v>
      </c>
      <c r="GS220" s="127">
        <v>202</v>
      </c>
    </row>
    <row r="221" spans="1:201" customFormat="1">
      <c r="A221" s="128">
        <f>入力フォーム!E7</f>
        <v>0</v>
      </c>
      <c r="B221" s="128" t="str">
        <f>入力フォーム!C3</f>
        <v>　</v>
      </c>
      <c r="C221" s="128">
        <f>入力フォーム!C4</f>
        <v>0</v>
      </c>
      <c r="D221" s="128">
        <f>入力フォーム!C6</f>
        <v>0</v>
      </c>
      <c r="E221" s="128">
        <f>入力フォーム!E6</f>
        <v>0</v>
      </c>
      <c r="F221" s="128">
        <f>入力フォーム!C7</f>
        <v>0</v>
      </c>
      <c r="G221" s="128">
        <f>入力フォーム!E7</f>
        <v>0</v>
      </c>
      <c r="H221" s="128">
        <f>入力フォーム!C8</f>
        <v>0</v>
      </c>
      <c r="I221" s="129">
        <f>入力フォーム!C9</f>
        <v>0</v>
      </c>
      <c r="J221" s="129">
        <f>入力フォーム!C10</f>
        <v>0</v>
      </c>
      <c r="K221" s="129">
        <f>入力フォーム!E10</f>
        <v>0</v>
      </c>
      <c r="L221" s="128">
        <f>入力フォーム!C11</f>
        <v>0</v>
      </c>
      <c r="M221" s="128">
        <f>入力フォーム!E11</f>
        <v>0</v>
      </c>
      <c r="N221" s="129">
        <f>入力フォーム!G11</f>
        <v>0</v>
      </c>
      <c r="O221" s="129">
        <f>入力フォーム!C12</f>
        <v>0</v>
      </c>
      <c r="P221" s="129">
        <f>入力フォーム!E12</f>
        <v>0</v>
      </c>
      <c r="Q221" s="129">
        <f>入力フォーム!G12</f>
        <v>0</v>
      </c>
      <c r="R221" s="129">
        <f>入力フォーム!C13</f>
        <v>0</v>
      </c>
      <c r="S221" s="129">
        <f>入力フォーム!E13</f>
        <v>0</v>
      </c>
      <c r="T221" s="129">
        <f>入力フォーム!G13</f>
        <v>0</v>
      </c>
      <c r="U221" s="130">
        <f>入力フォーム!C14</f>
        <v>0</v>
      </c>
      <c r="V221" s="131">
        <f>入力フォーム!C15</f>
        <v>0</v>
      </c>
      <c r="W221" s="128">
        <f>入力フォーム!C17</f>
        <v>0</v>
      </c>
      <c r="X221" s="128">
        <f>入力フォーム!E17</f>
        <v>0</v>
      </c>
      <c r="Y221" s="128">
        <f>入力フォーム!C18</f>
        <v>0</v>
      </c>
      <c r="Z221" s="128">
        <f>入力フォーム!E18</f>
        <v>0</v>
      </c>
      <c r="AA221" s="128">
        <f>入力フォーム!C19</f>
        <v>0</v>
      </c>
      <c r="AB221" s="128">
        <f>入力フォーム!E19</f>
        <v>0</v>
      </c>
      <c r="AC221" s="128">
        <f>入力フォーム!C20</f>
        <v>0</v>
      </c>
      <c r="AD221" s="128">
        <f>入力フォーム!E20</f>
        <v>0</v>
      </c>
      <c r="AE221" s="128">
        <f>入力フォーム!C21</f>
        <v>0</v>
      </c>
      <c r="AF221" s="128">
        <f>入力フォーム!E21</f>
        <v>0</v>
      </c>
      <c r="AG221" s="128">
        <f>入力フォーム!C22</f>
        <v>0</v>
      </c>
      <c r="AH221" s="128">
        <f>入力フォーム!E22</f>
        <v>0</v>
      </c>
      <c r="AI221" s="128">
        <f>入力フォーム!C24</f>
        <v>0</v>
      </c>
      <c r="AJ221" s="128">
        <f>入力フォーム!E24</f>
        <v>99</v>
      </c>
      <c r="AK221" s="128">
        <f>入力フォーム!C25</f>
        <v>0</v>
      </c>
      <c r="AL221" s="128">
        <f>入力フォーム!E25</f>
        <v>0</v>
      </c>
      <c r="AM221" s="128">
        <f>入力フォーム!C26</f>
        <v>0</v>
      </c>
      <c r="AN221" s="129">
        <f>入力フォーム!E26</f>
        <v>0</v>
      </c>
      <c r="AO221" s="129">
        <f>入力フォーム!C27</f>
        <v>0</v>
      </c>
      <c r="AP221" s="129">
        <f>入力フォーム!E27</f>
        <v>0</v>
      </c>
      <c r="AQ221" s="128">
        <f>入力フォーム!C28</f>
        <v>0</v>
      </c>
      <c r="AR221" s="128">
        <f>入力フォーム!E28</f>
        <v>0</v>
      </c>
      <c r="AS221" s="129">
        <f>入力フォーム!G28</f>
        <v>0</v>
      </c>
      <c r="AT221" s="129">
        <f>入力フォーム!C29</f>
        <v>0</v>
      </c>
      <c r="AU221" s="129">
        <f>入力フォーム!E29</f>
        <v>0</v>
      </c>
      <c r="AV221" s="129">
        <f>入力フォーム!G29</f>
        <v>0</v>
      </c>
      <c r="AW221" s="128">
        <f>入力フォーム!C30</f>
        <v>0</v>
      </c>
      <c r="AX221" s="128">
        <f>入力フォーム!C32</f>
        <v>0</v>
      </c>
      <c r="AY221" s="128">
        <f>入力フォーム!E32</f>
        <v>99</v>
      </c>
      <c r="AZ221" s="128">
        <f>入力フォーム!C33</f>
        <v>0</v>
      </c>
      <c r="BA221" s="128">
        <f>入力フォーム!E33</f>
        <v>0</v>
      </c>
      <c r="BB221" s="128">
        <f>入力フォーム!C34</f>
        <v>0</v>
      </c>
      <c r="BC221" s="128">
        <f>入力フォーム!E34</f>
        <v>0</v>
      </c>
      <c r="BD221" s="128">
        <f>入力フォーム!C35</f>
        <v>0</v>
      </c>
      <c r="BE221" s="128">
        <f>入力フォーム!C39</f>
        <v>0</v>
      </c>
      <c r="BF221" s="128">
        <f>入力フォーム!E39</f>
        <v>0</v>
      </c>
      <c r="BG221" s="128" t="str">
        <f>入力フォーム!G39</f>
        <v xml:space="preserve"> </v>
      </c>
      <c r="BH221" s="128">
        <f>入力フォーム!C40</f>
        <v>0</v>
      </c>
      <c r="BI221" s="128">
        <f>入力フォーム!E40</f>
        <v>0</v>
      </c>
      <c r="BJ221" s="128">
        <f>入力フォーム!G40</f>
        <v>0</v>
      </c>
      <c r="BK221" s="128">
        <f>入力フォーム!C41</f>
        <v>0</v>
      </c>
      <c r="BL221" s="128">
        <f>入力フォーム!E41</f>
        <v>0</v>
      </c>
      <c r="BM221" s="128">
        <f>入力フォーム!G41</f>
        <v>0</v>
      </c>
      <c r="BN221" s="128">
        <f>入力フォーム!C42</f>
        <v>0</v>
      </c>
      <c r="BO221" s="128">
        <f>入力フォーム!E42</f>
        <v>0</v>
      </c>
      <c r="BP221" s="128">
        <f>入力フォーム!G42</f>
        <v>0</v>
      </c>
      <c r="BQ221" s="128">
        <f>入力フォーム!C43</f>
        <v>0</v>
      </c>
      <c r="BR221" s="128">
        <f>入力フォーム!E43</f>
        <v>0</v>
      </c>
      <c r="BS221" s="128">
        <f>入力フォーム!G43</f>
        <v>0</v>
      </c>
      <c r="BT221" s="128">
        <f>入力フォーム!C44</f>
        <v>0</v>
      </c>
      <c r="BU221" s="128">
        <f>入力フォーム!E44</f>
        <v>0</v>
      </c>
      <c r="BV221" s="128">
        <f>入力フォーム!G44</f>
        <v>0</v>
      </c>
      <c r="BW221" s="128">
        <f>入力フォーム!C45</f>
        <v>0</v>
      </c>
      <c r="BX221" s="128">
        <f>入力フォーム!E45</f>
        <v>0</v>
      </c>
      <c r="BY221" s="128">
        <f>入力フォーム!G45</f>
        <v>0</v>
      </c>
      <c r="BZ221" s="128">
        <f>入力フォーム!C46</f>
        <v>0</v>
      </c>
      <c r="CA221" s="128">
        <f>入力フォーム!E46</f>
        <v>0</v>
      </c>
      <c r="CB221" s="128">
        <f>入力フォーム!G46</f>
        <v>0</v>
      </c>
      <c r="CC221" s="128">
        <f>入力フォーム!C47</f>
        <v>0</v>
      </c>
      <c r="CD221" s="128">
        <f>入力フォーム!E47</f>
        <v>0</v>
      </c>
      <c r="CE221" s="128">
        <f>入力フォーム!G47</f>
        <v>0</v>
      </c>
      <c r="CF221" s="128">
        <f>入力フォーム!C48</f>
        <v>0</v>
      </c>
      <c r="CG221" s="128">
        <f>入力フォーム!E48</f>
        <v>0</v>
      </c>
      <c r="CH221" s="128">
        <f>入力フォーム!G48</f>
        <v>0</v>
      </c>
      <c r="CI221" s="128">
        <f>入力フォーム!C52</f>
        <v>0</v>
      </c>
      <c r="CJ221" s="128">
        <f>入力フォーム!E52</f>
        <v>0</v>
      </c>
      <c r="CK221" s="128">
        <f>入力フォーム!G52</f>
        <v>0</v>
      </c>
      <c r="CL221" s="128">
        <f>入力フォーム!H52</f>
        <v>0</v>
      </c>
      <c r="CM221" s="128">
        <f>入力フォーム!J52</f>
        <v>0</v>
      </c>
      <c r="CN221" s="128">
        <f>入力フォーム!L52</f>
        <v>0</v>
      </c>
      <c r="CO221" s="128">
        <f>入力フォーム!C53</f>
        <v>0</v>
      </c>
      <c r="CP221" s="128">
        <f>入力フォーム!E53</f>
        <v>0</v>
      </c>
      <c r="CQ221" s="128">
        <f>入力フォーム!G53</f>
        <v>0</v>
      </c>
      <c r="CR221" s="128">
        <f>入力フォーム!H53</f>
        <v>0</v>
      </c>
      <c r="CS221" s="128">
        <f>入力フォーム!J53</f>
        <v>0</v>
      </c>
      <c r="CT221" s="128">
        <f>入力フォーム!L53</f>
        <v>0</v>
      </c>
      <c r="CU221" s="128">
        <f>入力フォーム!C54</f>
        <v>0</v>
      </c>
      <c r="CV221" s="128">
        <f>入力フォーム!E54</f>
        <v>0</v>
      </c>
      <c r="CW221" s="128">
        <f>入力フォーム!G54</f>
        <v>0</v>
      </c>
      <c r="CX221" s="128">
        <f>入力フォーム!H54</f>
        <v>0</v>
      </c>
      <c r="CY221" s="128">
        <f>入力フォーム!J54</f>
        <v>0</v>
      </c>
      <c r="CZ221" s="128">
        <f>入力フォーム!L54</f>
        <v>0</v>
      </c>
      <c r="DA221" s="128">
        <f>入力フォーム!C55</f>
        <v>0</v>
      </c>
      <c r="DB221" s="128">
        <f>入力フォーム!E55</f>
        <v>0</v>
      </c>
      <c r="DC221" s="128">
        <f>入力フォーム!G55</f>
        <v>0</v>
      </c>
      <c r="DD221" s="128">
        <f>入力フォーム!H55</f>
        <v>0</v>
      </c>
      <c r="DE221" s="128">
        <f>入力フォーム!J55</f>
        <v>0</v>
      </c>
      <c r="DF221" s="128">
        <f>入力フォーム!L55</f>
        <v>0</v>
      </c>
      <c r="DG221" s="128">
        <f>入力フォーム!C56</f>
        <v>0</v>
      </c>
      <c r="DH221" s="128">
        <f>入力フォーム!E56</f>
        <v>0</v>
      </c>
      <c r="DI221" s="128">
        <f>入力フォーム!G56</f>
        <v>0</v>
      </c>
      <c r="DJ221" s="128">
        <f>入力フォーム!H56</f>
        <v>0</v>
      </c>
      <c r="DK221" s="128">
        <f>入力フォーム!J56</f>
        <v>0</v>
      </c>
      <c r="DL221" s="128">
        <f>入力フォーム!L56</f>
        <v>0</v>
      </c>
      <c r="DM221" s="128">
        <f>入力フォーム!C59</f>
        <v>0</v>
      </c>
      <c r="DN221" s="128">
        <f>入力フォーム!E59</f>
        <v>0</v>
      </c>
      <c r="DO221" s="128">
        <f>入力フォーム!G59</f>
        <v>0</v>
      </c>
      <c r="DP221" s="128">
        <f>入力フォーム!H59</f>
        <v>0</v>
      </c>
      <c r="DQ221" s="128">
        <f>入力フォーム!J59</f>
        <v>0</v>
      </c>
      <c r="DR221" s="128">
        <f>入力フォーム!L59</f>
        <v>0</v>
      </c>
      <c r="DS221" s="128">
        <f>入力フォーム!C60</f>
        <v>0</v>
      </c>
      <c r="DT221" s="128">
        <f>入力フォーム!E60</f>
        <v>0</v>
      </c>
      <c r="DU221" s="128">
        <f>入力フォーム!G60</f>
        <v>0</v>
      </c>
      <c r="DV221" s="128">
        <f>入力フォーム!H60</f>
        <v>0</v>
      </c>
      <c r="DW221" s="128">
        <f>入力フォーム!C61</f>
        <v>0</v>
      </c>
      <c r="DX221" s="128">
        <f>入力フォーム!E61</f>
        <v>0</v>
      </c>
      <c r="DY221" s="128">
        <f>入力フォーム!G61</f>
        <v>0</v>
      </c>
      <c r="DZ221" s="128">
        <f>入力フォーム!H61</f>
        <v>0</v>
      </c>
      <c r="EA221" s="128">
        <f>入力フォーム!J61</f>
        <v>0</v>
      </c>
      <c r="EB221" s="128">
        <f>入力フォーム!L61</f>
        <v>0</v>
      </c>
      <c r="EC221" s="128">
        <f>入力フォーム!C62</f>
        <v>0</v>
      </c>
      <c r="ED221" s="128">
        <f>入力フォーム!E62</f>
        <v>0</v>
      </c>
      <c r="EE221" s="128">
        <f>入力フォーム!G62</f>
        <v>0</v>
      </c>
      <c r="EF221" s="128">
        <f>入力フォーム!H62</f>
        <v>0</v>
      </c>
      <c r="EG221" s="128">
        <f>入力フォーム!C63</f>
        <v>0</v>
      </c>
      <c r="EH221" s="128">
        <f>入力フォーム!E63</f>
        <v>0</v>
      </c>
      <c r="EI221" s="128">
        <f>入力フォーム!G63</f>
        <v>0</v>
      </c>
      <c r="EJ221" s="128">
        <f>入力フォーム!H63</f>
        <v>0</v>
      </c>
      <c r="EK221" s="128">
        <f>入力フォーム!J63</f>
        <v>0</v>
      </c>
      <c r="EL221" s="128">
        <f>入力フォーム!L63</f>
        <v>0</v>
      </c>
      <c r="EM221" s="128">
        <f>入力フォーム!C64</f>
        <v>0</v>
      </c>
      <c r="EN221" s="128">
        <f>入力フォーム!E64</f>
        <v>0</v>
      </c>
      <c r="EO221" s="128">
        <f>入力フォーム!G64</f>
        <v>0</v>
      </c>
      <c r="EP221" s="128">
        <f>入力フォーム!H64</f>
        <v>0</v>
      </c>
      <c r="EQ221" s="128">
        <f>入力フォーム!C65</f>
        <v>0</v>
      </c>
      <c r="ER221" s="128">
        <f>入力フォーム!E65</f>
        <v>0</v>
      </c>
      <c r="ES221" s="128">
        <f>入力フォーム!G65</f>
        <v>0</v>
      </c>
      <c r="ET221" s="128">
        <f>入力フォーム!H65</f>
        <v>0</v>
      </c>
      <c r="EU221" s="128">
        <f>入力フォーム!J65</f>
        <v>0</v>
      </c>
      <c r="EV221" s="128">
        <f>入力フォーム!L65</f>
        <v>0</v>
      </c>
      <c r="EW221" s="128">
        <f>入力フォーム!C66</f>
        <v>0</v>
      </c>
      <c r="EX221" s="128">
        <f>入力フォーム!E66</f>
        <v>0</v>
      </c>
      <c r="EY221" s="128">
        <f>入力フォーム!G66</f>
        <v>0</v>
      </c>
      <c r="EZ221" s="128">
        <f>入力フォーム!H66</f>
        <v>0</v>
      </c>
      <c r="FA221" s="128">
        <f>入力フォーム!G71</f>
        <v>0</v>
      </c>
      <c r="FB221" s="128">
        <f>入力フォーム!G72</f>
        <v>0</v>
      </c>
      <c r="FC221" s="128">
        <f>入力フォーム!G73</f>
        <v>0</v>
      </c>
      <c r="FD221" s="201">
        <f>入力フォーム!C23</f>
        <v>0</v>
      </c>
      <c r="FE221" s="128" t="e">
        <f>INDEX(W27:W51,MATCH(C4,X27:X51,0))</f>
        <v>#N/A</v>
      </c>
      <c r="FF221" s="128"/>
      <c r="FG221" s="128"/>
      <c r="FH221" s="128"/>
      <c r="FI221" s="128"/>
      <c r="FJ221" s="128"/>
      <c r="FK221" s="128"/>
      <c r="FL221" s="128"/>
      <c r="FM221" s="128"/>
      <c r="FN221" s="128"/>
      <c r="FO221" s="128"/>
      <c r="FP221" s="128"/>
      <c r="FQ221" s="128"/>
      <c r="FR221" s="128"/>
      <c r="FS221" s="128"/>
      <c r="FT221" s="128"/>
      <c r="FU221" s="128"/>
      <c r="FV221" s="128"/>
      <c r="FW221" s="128"/>
      <c r="FX221" s="128"/>
      <c r="FY221" s="128"/>
      <c r="FZ221" s="128"/>
      <c r="GA221" s="128"/>
      <c r="GB221" s="128"/>
      <c r="GC221" s="128"/>
      <c r="GD221" s="128"/>
      <c r="GE221" s="128"/>
      <c r="GF221" s="128"/>
      <c r="GG221" s="128"/>
      <c r="GH221" s="128"/>
      <c r="GI221" s="128"/>
      <c r="GJ221" s="128"/>
      <c r="GK221" s="128"/>
      <c r="GL221" s="128"/>
      <c r="GM221" s="128"/>
      <c r="GN221" s="128"/>
      <c r="GO221" s="128"/>
      <c r="GP221" s="128"/>
      <c r="GQ221" s="128"/>
      <c r="GR221" s="128"/>
    </row>
    <row r="222" spans="1:201" ht="18" customHeight="1"/>
    <row r="223" spans="1:201" ht="18" customHeight="1"/>
    <row r="224" spans="1:201" ht="18" customHeight="1"/>
    <row r="225" ht="18" customHeight="1"/>
    <row r="226" ht="18" customHeight="1"/>
    <row r="227" ht="18" customHeight="1"/>
    <row r="228" ht="18" customHeight="1"/>
    <row r="229" ht="18" customHeight="1"/>
    <row r="230" ht="18" customHeight="1"/>
    <row r="231" ht="18" customHeight="1"/>
    <row r="232" ht="18" customHeight="1"/>
    <row r="233" ht="18" customHeight="1"/>
    <row r="234" ht="18" customHeight="1"/>
    <row r="235" ht="18" customHeight="1"/>
    <row r="236" ht="18" customHeight="1"/>
    <row r="237" ht="18" customHeight="1"/>
    <row r="238" ht="18" customHeight="1"/>
    <row r="239" ht="18" customHeight="1"/>
    <row r="240" ht="18" customHeight="1"/>
    <row r="241" ht="18" customHeight="1"/>
    <row r="242" ht="18" customHeight="1"/>
    <row r="243" ht="18" customHeight="1"/>
    <row r="244" ht="18" customHeight="1"/>
    <row r="245" ht="18" customHeight="1"/>
    <row r="246" ht="18" customHeight="1"/>
  </sheetData>
  <sheetProtection autoFilter="0"/>
  <mergeCells count="269">
    <mergeCell ref="E1:F1"/>
    <mergeCell ref="G1:H1"/>
    <mergeCell ref="I71:J71"/>
    <mergeCell ref="I72:J72"/>
    <mergeCell ref="I73:J73"/>
    <mergeCell ref="I74:J74"/>
    <mergeCell ref="B71:F71"/>
    <mergeCell ref="B72:F72"/>
    <mergeCell ref="B73:F73"/>
    <mergeCell ref="A50:H50"/>
    <mergeCell ref="C51:D51"/>
    <mergeCell ref="E51:F51"/>
    <mergeCell ref="C52:D52"/>
    <mergeCell ref="E52:F52"/>
    <mergeCell ref="A51:A56"/>
    <mergeCell ref="C48:D48"/>
    <mergeCell ref="J52:K52"/>
    <mergeCell ref="J53:K53"/>
    <mergeCell ref="J54:K54"/>
    <mergeCell ref="J55:K55"/>
    <mergeCell ref="J56:K56"/>
    <mergeCell ref="C56:D56"/>
    <mergeCell ref="E56:F56"/>
    <mergeCell ref="C53:D53"/>
    <mergeCell ref="L65:L66"/>
    <mergeCell ref="E61:F61"/>
    <mergeCell ref="C62:D62"/>
    <mergeCell ref="E62:F62"/>
    <mergeCell ref="E59:F59"/>
    <mergeCell ref="M59:M60"/>
    <mergeCell ref="M61:M62"/>
    <mergeCell ref="M63:M64"/>
    <mergeCell ref="M65:M66"/>
    <mergeCell ref="H59:I60"/>
    <mergeCell ref="H61:I62"/>
    <mergeCell ref="H63:I64"/>
    <mergeCell ref="H65:I66"/>
    <mergeCell ref="J59:K60"/>
    <mergeCell ref="J61:K62"/>
    <mergeCell ref="J63:K64"/>
    <mergeCell ref="J65:K66"/>
    <mergeCell ref="C61:D61"/>
    <mergeCell ref="C60:D60"/>
    <mergeCell ref="L59:L60"/>
    <mergeCell ref="L61:L62"/>
    <mergeCell ref="L63:L64"/>
    <mergeCell ref="C38:D38"/>
    <mergeCell ref="E38:F38"/>
    <mergeCell ref="C41:D41"/>
    <mergeCell ref="E41:F41"/>
    <mergeCell ref="E53:F53"/>
    <mergeCell ref="C54:D54"/>
    <mergeCell ref="E54:F54"/>
    <mergeCell ref="C45:D45"/>
    <mergeCell ref="E45:F45"/>
    <mergeCell ref="C46:D46"/>
    <mergeCell ref="E46:F46"/>
    <mergeCell ref="C47:D47"/>
    <mergeCell ref="E47:F47"/>
    <mergeCell ref="C42:D42"/>
    <mergeCell ref="E42:F42"/>
    <mergeCell ref="C43:D43"/>
    <mergeCell ref="E43:F43"/>
    <mergeCell ref="C44:D44"/>
    <mergeCell ref="E44:F44"/>
    <mergeCell ref="E48:F48"/>
    <mergeCell ref="A58:A66"/>
    <mergeCell ref="H52:I52"/>
    <mergeCell ref="H53:I53"/>
    <mergeCell ref="H54:I54"/>
    <mergeCell ref="H55:I55"/>
    <mergeCell ref="H56:I56"/>
    <mergeCell ref="B65:B66"/>
    <mergeCell ref="C65:D65"/>
    <mergeCell ref="E65:F65"/>
    <mergeCell ref="C66:D66"/>
    <mergeCell ref="E66:F66"/>
    <mergeCell ref="B63:B64"/>
    <mergeCell ref="C63:D63"/>
    <mergeCell ref="E63:F63"/>
    <mergeCell ref="C64:D64"/>
    <mergeCell ref="E64:F64"/>
    <mergeCell ref="E60:F60"/>
    <mergeCell ref="B61:B62"/>
    <mergeCell ref="B59:B60"/>
    <mergeCell ref="C58:D58"/>
    <mergeCell ref="E58:F58"/>
    <mergeCell ref="C59:D59"/>
    <mergeCell ref="C55:D55"/>
    <mergeCell ref="E55:F55"/>
    <mergeCell ref="C35:F35"/>
    <mergeCell ref="A32:A35"/>
    <mergeCell ref="C30:G30"/>
    <mergeCell ref="A24:A30"/>
    <mergeCell ref="C33:D33"/>
    <mergeCell ref="E33:F33"/>
    <mergeCell ref="C34:D34"/>
    <mergeCell ref="E34:F34"/>
    <mergeCell ref="C25:D25"/>
    <mergeCell ref="E25:F25"/>
    <mergeCell ref="C26:D26"/>
    <mergeCell ref="E26:F26"/>
    <mergeCell ref="G28:H28"/>
    <mergeCell ref="E27:F27"/>
    <mergeCell ref="G32:K35"/>
    <mergeCell ref="A38:A48"/>
    <mergeCell ref="C39:D39"/>
    <mergeCell ref="E39:F39"/>
    <mergeCell ref="C40:D40"/>
    <mergeCell ref="E40:F40"/>
    <mergeCell ref="G11:H11"/>
    <mergeCell ref="C3:D3"/>
    <mergeCell ref="C4:D4"/>
    <mergeCell ref="E10:F10"/>
    <mergeCell ref="A6:A15"/>
    <mergeCell ref="C14:F14"/>
    <mergeCell ref="C22:D22"/>
    <mergeCell ref="E17:F17"/>
    <mergeCell ref="E18:F18"/>
    <mergeCell ref="E19:F19"/>
    <mergeCell ref="E20:F20"/>
    <mergeCell ref="E21:F21"/>
    <mergeCell ref="E22:F22"/>
    <mergeCell ref="A3:A4"/>
    <mergeCell ref="C17:D17"/>
    <mergeCell ref="C18:D18"/>
    <mergeCell ref="C19:D19"/>
    <mergeCell ref="C20:D20"/>
    <mergeCell ref="C21:D21"/>
    <mergeCell ref="C15:F15"/>
    <mergeCell ref="C8:G8"/>
    <mergeCell ref="C9:G9"/>
    <mergeCell ref="A17:A23"/>
    <mergeCell ref="AD22:AE22"/>
    <mergeCell ref="AF22:AG22"/>
    <mergeCell ref="AB17:AB23"/>
    <mergeCell ref="AF1:AG1"/>
    <mergeCell ref="AH1:AI1"/>
    <mergeCell ref="AB3:AB4"/>
    <mergeCell ref="AD3:AE3"/>
    <mergeCell ref="AD4:AE4"/>
    <mergeCell ref="AB6:AB15"/>
    <mergeCell ref="AD8:AH8"/>
    <mergeCell ref="AD9:AH9"/>
    <mergeCell ref="AF10:AG10"/>
    <mergeCell ref="AH11:AI11"/>
    <mergeCell ref="AD14:AG14"/>
    <mergeCell ref="AD15:AG15"/>
    <mergeCell ref="AD23:AG23"/>
    <mergeCell ref="AD17:AE17"/>
    <mergeCell ref="AF17:AG17"/>
    <mergeCell ref="AD18:AE18"/>
    <mergeCell ref="AF18:AG18"/>
    <mergeCell ref="AD19:AE19"/>
    <mergeCell ref="AF19:AG19"/>
    <mergeCell ref="AD20:AE20"/>
    <mergeCell ref="AF20:AG20"/>
    <mergeCell ref="AD21:AE21"/>
    <mergeCell ref="AF21:AG21"/>
    <mergeCell ref="AB24:AB30"/>
    <mergeCell ref="AD25:AE25"/>
    <mergeCell ref="AF25:AG25"/>
    <mergeCell ref="AD26:AE26"/>
    <mergeCell ref="AF26:AG26"/>
    <mergeCell ref="AF27:AG27"/>
    <mergeCell ref="AH28:AI28"/>
    <mergeCell ref="AD30:AH30"/>
    <mergeCell ref="AH31:AL34"/>
    <mergeCell ref="AB32:AB35"/>
    <mergeCell ref="AD33:AE33"/>
    <mergeCell ref="AF33:AG33"/>
    <mergeCell ref="AD34:AE34"/>
    <mergeCell ref="AF34:AG34"/>
    <mergeCell ref="AD35:AG35"/>
    <mergeCell ref="AB38:AB48"/>
    <mergeCell ref="AD38:AE38"/>
    <mergeCell ref="AF38:AG38"/>
    <mergeCell ref="AD39:AE39"/>
    <mergeCell ref="AF39:AG39"/>
    <mergeCell ref="AD40:AE40"/>
    <mergeCell ref="AF40:AG40"/>
    <mergeCell ref="AD41:AE41"/>
    <mergeCell ref="AF41:AG41"/>
    <mergeCell ref="AD42:AE42"/>
    <mergeCell ref="AF42:AG42"/>
    <mergeCell ref="AD43:AE43"/>
    <mergeCell ref="AF43:AG43"/>
    <mergeCell ref="AD44:AE44"/>
    <mergeCell ref="AF44:AG44"/>
    <mergeCell ref="AD45:AE45"/>
    <mergeCell ref="AF45:AG45"/>
    <mergeCell ref="AD46:AE46"/>
    <mergeCell ref="AF46:AG46"/>
    <mergeCell ref="AD47:AE47"/>
    <mergeCell ref="AF47:AG47"/>
    <mergeCell ref="AD48:AE48"/>
    <mergeCell ref="AF48:AG48"/>
    <mergeCell ref="AD54:AE54"/>
    <mergeCell ref="AF54:AG54"/>
    <mergeCell ref="AI54:AJ54"/>
    <mergeCell ref="AK54:AL54"/>
    <mergeCell ref="AD55:AE55"/>
    <mergeCell ref="AF55:AG55"/>
    <mergeCell ref="AI55:AJ55"/>
    <mergeCell ref="AK55:AL55"/>
    <mergeCell ref="AD56:AE56"/>
    <mergeCell ref="AF56:AG56"/>
    <mergeCell ref="AI56:AJ56"/>
    <mergeCell ref="AK56:AL56"/>
    <mergeCell ref="AN59:AN60"/>
    <mergeCell ref="AD60:AE60"/>
    <mergeCell ref="AF60:AG60"/>
    <mergeCell ref="AC61:AC62"/>
    <mergeCell ref="AD61:AE61"/>
    <mergeCell ref="AF61:AG61"/>
    <mergeCell ref="AI61:AJ62"/>
    <mergeCell ref="AK61:AL62"/>
    <mergeCell ref="AM61:AM62"/>
    <mergeCell ref="AN61:AN62"/>
    <mergeCell ref="AD62:AE62"/>
    <mergeCell ref="AF62:AG62"/>
    <mergeCell ref="AC59:AC60"/>
    <mergeCell ref="AD59:AE59"/>
    <mergeCell ref="AF59:AG59"/>
    <mergeCell ref="AI59:AJ60"/>
    <mergeCell ref="AK59:AL60"/>
    <mergeCell ref="AM59:AM60"/>
    <mergeCell ref="AN63:AN64"/>
    <mergeCell ref="AD64:AE64"/>
    <mergeCell ref="AF64:AG64"/>
    <mergeCell ref="AC65:AC66"/>
    <mergeCell ref="AD65:AE65"/>
    <mergeCell ref="AF65:AG65"/>
    <mergeCell ref="AI65:AJ66"/>
    <mergeCell ref="AK65:AL66"/>
    <mergeCell ref="AM65:AM66"/>
    <mergeCell ref="AN65:AN66"/>
    <mergeCell ref="AD66:AE66"/>
    <mergeCell ref="AF66:AG66"/>
    <mergeCell ref="AC63:AC64"/>
    <mergeCell ref="AD63:AE63"/>
    <mergeCell ref="AF63:AG63"/>
    <mergeCell ref="AI63:AJ64"/>
    <mergeCell ref="AK63:AL64"/>
    <mergeCell ref="AM63:AM64"/>
    <mergeCell ref="C23:F23"/>
    <mergeCell ref="AC71:AG71"/>
    <mergeCell ref="AJ71:AK71"/>
    <mergeCell ref="AC72:AG72"/>
    <mergeCell ref="AJ72:AK72"/>
    <mergeCell ref="AC73:AG73"/>
    <mergeCell ref="AJ73:AK73"/>
    <mergeCell ref="AJ74:AK74"/>
    <mergeCell ref="Z7:Z49"/>
    <mergeCell ref="AB58:AB66"/>
    <mergeCell ref="AD58:AE58"/>
    <mergeCell ref="AF58:AG58"/>
    <mergeCell ref="AB50:AI50"/>
    <mergeCell ref="AB51:AB56"/>
    <mergeCell ref="AD51:AE51"/>
    <mergeCell ref="AF51:AG51"/>
    <mergeCell ref="AD52:AE52"/>
    <mergeCell ref="AF52:AG52"/>
    <mergeCell ref="AI52:AJ52"/>
    <mergeCell ref="AK52:AL52"/>
    <mergeCell ref="AD53:AE53"/>
    <mergeCell ref="AF53:AG53"/>
    <mergeCell ref="AI53:AJ53"/>
    <mergeCell ref="AK53:AL53"/>
  </mergeCells>
  <phoneticPr fontId="2"/>
  <conditionalFormatting sqref="C1">
    <cfRule type="containsBlanks" dxfId="15" priority="16" stopIfTrue="1">
      <formula>LEN(TRIM(C1))=0</formula>
    </cfRule>
  </conditionalFormatting>
  <conditionalFormatting sqref="C3:D4 C6 E6 C7:E7 C8:C13 E10:F10 E11:H11 E12:E13 G12:G13 C14:F15 C17:F22 C23:C24 E24 C25:D26 E25:F27 C27:C29 E28:H28 E29 G29 C30:G30 C32 E32 C33:F35 C39:G48 C52:M56 C59:M66">
    <cfRule type="containsBlanks" dxfId="14" priority="21" stopIfTrue="1">
      <formula>LEN(TRIM(C3))=0</formula>
    </cfRule>
  </conditionalFormatting>
  <conditionalFormatting sqref="E1:F1">
    <cfRule type="containsBlanks" dxfId="13" priority="15" stopIfTrue="1">
      <formula>LEN(TRIM(E1))=0</formula>
    </cfRule>
  </conditionalFormatting>
  <conditionalFormatting sqref="G23">
    <cfRule type="cellIs" dxfId="12" priority="5" operator="greaterThanOrEqual">
      <formula>71</formula>
    </cfRule>
    <cfRule type="cellIs" dxfId="11" priority="6" operator="between">
      <formula>1</formula>
      <formula>70</formula>
    </cfRule>
    <cfRule type="cellIs" dxfId="10" priority="9" operator="equal">
      <formula>0</formula>
    </cfRule>
  </conditionalFormatting>
  <conditionalFormatting sqref="G71:G73">
    <cfRule type="containsBlanks" dxfId="9" priority="10">
      <formula>LEN(TRIM(G71))=0</formula>
    </cfRule>
    <cfRule type="containsText" dxfId="8" priority="18" stopIfTrue="1" operator="containsText" text="0">
      <formula>NOT(ISERROR(SEARCH("0",G71)))</formula>
    </cfRule>
  </conditionalFormatting>
  <conditionalFormatting sqref="AD1">
    <cfRule type="containsBlanks" dxfId="7" priority="12" stopIfTrue="1">
      <formula>LEN(TRIM(AD1))=0</formula>
    </cfRule>
  </conditionalFormatting>
  <conditionalFormatting sqref="AD3:AE4 AD6 AF6 AD7:AF7 AD8:AD13 AF10:AG10 AF11:AI11 AF12:AF13 AH12:AH13 AD14:AG15 AF24 AD25:AE26 AF25:AG27 AD27:AD29 AF28:AI28 AF29 AH29 AD30:AH30 AD32 AF32 AD33:AG35 AD39:AH48 AD52:AN56 AD59:AN66">
    <cfRule type="containsBlanks" dxfId="6" priority="14" stopIfTrue="1">
      <formula>LEN(TRIM(AD3))=0</formula>
    </cfRule>
  </conditionalFormatting>
  <conditionalFormatting sqref="AD17:AG22 AD23:AD24">
    <cfRule type="containsBlanks" dxfId="5" priority="4" stopIfTrue="1">
      <formula>LEN(TRIM(AD17))=0</formula>
    </cfRule>
  </conditionalFormatting>
  <conditionalFormatting sqref="AF1:AG1">
    <cfRule type="containsBlanks" dxfId="4" priority="11" stopIfTrue="1">
      <formula>LEN(TRIM(AF1))=0</formula>
    </cfRule>
  </conditionalFormatting>
  <conditionalFormatting sqref="AH23">
    <cfRule type="cellIs" dxfId="3" priority="1" operator="greaterThanOrEqual">
      <formula>71</formula>
    </cfRule>
    <cfRule type="cellIs" dxfId="2" priority="2" operator="between">
      <formula>1</formula>
      <formula>70</formula>
    </cfRule>
    <cfRule type="cellIs" dxfId="1" priority="3" operator="equal">
      <formula>0</formula>
    </cfRule>
  </conditionalFormatting>
  <conditionalFormatting sqref="AH71:AH73">
    <cfRule type="containsText" dxfId="0" priority="13" stopIfTrue="1" operator="containsText" text="0">
      <formula>NOT(ISERROR(SEARCH("0",AH71)))</formula>
    </cfRule>
  </conditionalFormatting>
  <dataValidations count="7">
    <dataValidation type="list" allowBlank="1" showInputMessage="1" showErrorMessage="1" sqref="D7 AE7">
      <formula1>$U$6:$U$8</formula1>
    </dataValidation>
    <dataValidation type="list" allowBlank="1" showInputMessage="1" showErrorMessage="1" sqref="C3:D3 AD3:AE3">
      <formula1>$X$4:$X$6</formula1>
    </dataValidation>
    <dataValidation type="list" allowBlank="1" showInputMessage="1" showErrorMessage="1" sqref="G39:G48 G52:G56 G59:G66 AH39:AH48 AH52:AH56 AH59:AH66">
      <formula1>$X$10:$X$14</formula1>
    </dataValidation>
    <dataValidation type="list" allowBlank="1" showInputMessage="1" showErrorMessage="1" sqref="M52:M56 M59:M66 AN52:AN56 AN59:AN66">
      <formula1>$X$16:$X$19</formula1>
    </dataValidation>
    <dataValidation type="list" allowBlank="1" showInputMessage="1" showErrorMessage="1" sqref="F28 F11 AG28 AG11">
      <formula1>$X$22:$X$25</formula1>
    </dataValidation>
    <dataValidation type="list" allowBlank="1" showInputMessage="1" showErrorMessage="1" sqref="E1:F1 AF1:AG1">
      <formula1>$U$1:$U$3</formula1>
    </dataValidation>
    <dataValidation type="list" allowBlank="1" showInputMessage="1" showErrorMessage="1" sqref="C4:D4">
      <formula1>$X$27:$X$51</formula1>
    </dataValidation>
  </dataValidations>
  <pageMargins left="0.7" right="0.7" top="0.75" bottom="0.75" header="0.3" footer="0.3"/>
  <pageSetup paperSize="9" orientation="landscape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pageSetUpPr fitToPage="1"/>
  </sheetPr>
  <dimension ref="A1:AE48"/>
  <sheetViews>
    <sheetView view="pageBreakPreview" topLeftCell="A17" zoomScaleNormal="100" zoomScaleSheetLayoutView="100" workbookViewId="0">
      <selection activeCell="B4" sqref="B4:F4"/>
    </sheetView>
  </sheetViews>
  <sheetFormatPr defaultColWidth="11" defaultRowHeight="12.75"/>
  <cols>
    <col min="1" max="10" width="10" customWidth="1"/>
    <col min="11" max="255" width="8.86328125" customWidth="1"/>
  </cols>
  <sheetData>
    <row r="1" spans="1:21" ht="31.35" customHeight="1" thickBot="1">
      <c r="A1" s="381" t="str">
        <f>入力フォーム!O1</f>
        <v>令和7年度  新人兼県民総合スポーツ大会申込書</v>
      </c>
      <c r="B1" s="381"/>
      <c r="C1" s="381"/>
      <c r="D1" s="381"/>
      <c r="E1" s="381"/>
      <c r="F1" s="381"/>
      <c r="G1" s="381"/>
      <c r="H1" s="381"/>
      <c r="I1" s="381"/>
      <c r="J1" s="381"/>
      <c r="L1" s="382" t="s">
        <v>158</v>
      </c>
      <c r="M1" s="383"/>
      <c r="N1" s="383"/>
      <c r="O1" s="383"/>
      <c r="P1" s="383"/>
      <c r="Q1" s="383"/>
      <c r="R1" s="383"/>
      <c r="S1" s="383"/>
      <c r="T1" s="384"/>
    </row>
    <row r="2" spans="1:21" ht="5.0999999999999996" customHeight="1" thickBot="1"/>
    <row r="3" spans="1:21" ht="31.35" customHeight="1" thickBot="1">
      <c r="A3" s="17" t="s">
        <v>0</v>
      </c>
      <c r="B3" s="385" t="str">
        <f>入力フォーム!O3</f>
        <v>　</v>
      </c>
      <c r="C3" s="386"/>
      <c r="D3" s="387"/>
      <c r="E3" s="388" t="s">
        <v>16</v>
      </c>
      <c r="F3" s="388"/>
      <c r="G3" s="389" t="str">
        <f>入力フォーム!O4</f>
        <v/>
      </c>
      <c r="H3" s="390"/>
      <c r="I3" s="390"/>
      <c r="J3" s="391"/>
      <c r="L3" s="31" t="s">
        <v>21</v>
      </c>
      <c r="M3" s="392" t="s">
        <v>50</v>
      </c>
      <c r="N3" s="392"/>
      <c r="O3" s="392"/>
      <c r="P3" s="392"/>
      <c r="Q3" s="392"/>
      <c r="R3" s="392"/>
      <c r="S3" s="392"/>
      <c r="T3" s="392"/>
    </row>
    <row r="4" spans="1:21" ht="31.35" customHeight="1" thickBot="1">
      <c r="A4" s="10" t="s">
        <v>19</v>
      </c>
      <c r="B4" s="366" t="str">
        <f>IF(入力フォーム!O8="",入力フォーム!O6,入力フォーム!O8)</f>
        <v>しりつちゅうがっこう</v>
      </c>
      <c r="C4" s="367"/>
      <c r="D4" s="367"/>
      <c r="E4" s="367"/>
      <c r="F4" s="367"/>
      <c r="G4" s="368" t="s">
        <v>4</v>
      </c>
      <c r="H4" s="370" t="str">
        <f>入力フォーム!O12</f>
        <v>ーー</v>
      </c>
      <c r="I4" s="371"/>
      <c r="J4" s="372"/>
      <c r="L4" s="40" t="s">
        <v>22</v>
      </c>
      <c r="M4" s="376" t="s">
        <v>12</v>
      </c>
      <c r="N4" s="376"/>
      <c r="O4" s="376"/>
      <c r="P4" s="41" t="s">
        <v>13</v>
      </c>
      <c r="Q4" s="377" t="s">
        <v>51</v>
      </c>
      <c r="R4" s="378"/>
      <c r="S4" s="379" t="s">
        <v>52</v>
      </c>
      <c r="T4" s="380"/>
    </row>
    <row r="5" spans="1:21" ht="31.35" customHeight="1">
      <c r="A5" s="11" t="str">
        <f>IF(入力フォーム!C9="","学校名","クラブ名")</f>
        <v>学校名</v>
      </c>
      <c r="B5" s="397" t="str">
        <f>IF(入力フォーム!O9="",入力フォーム!O7,入力フォーム!O9)</f>
        <v>市立中学校</v>
      </c>
      <c r="C5" s="398"/>
      <c r="D5" s="398"/>
      <c r="E5" s="398"/>
      <c r="F5" s="399"/>
      <c r="G5" s="369"/>
      <c r="H5" s="373"/>
      <c r="I5" s="374"/>
      <c r="J5" s="375"/>
      <c r="L5" s="400">
        <v>1</v>
      </c>
      <c r="M5" s="370" t="str">
        <f>入力フォーム!O52</f>
        <v>　</v>
      </c>
      <c r="N5" s="371"/>
      <c r="O5" s="402"/>
      <c r="P5" s="406" t="str">
        <f>入力フォーム!P52</f>
        <v>年</v>
      </c>
      <c r="Q5" s="393" t="str">
        <f>入力フォーム!Q52</f>
        <v/>
      </c>
      <c r="R5" s="394"/>
      <c r="S5" s="395" t="str">
        <f>入力フォーム!R52</f>
        <v/>
      </c>
      <c r="T5" s="396"/>
    </row>
    <row r="6" spans="1:21" ht="31.35" customHeight="1" thickBot="1">
      <c r="A6" s="47" t="s">
        <v>2</v>
      </c>
      <c r="B6" s="408" t="str">
        <f>入力フォーム!O10&amp;入力フォーム!O11</f>
        <v>〒ー県市</v>
      </c>
      <c r="C6" s="409"/>
      <c r="D6" s="409"/>
      <c r="E6" s="409"/>
      <c r="F6" s="410"/>
      <c r="G6" s="13" t="s">
        <v>6</v>
      </c>
      <c r="H6" s="411" t="str">
        <f>入力フォーム!O13</f>
        <v>ーー</v>
      </c>
      <c r="I6" s="412"/>
      <c r="J6" s="413"/>
      <c r="L6" s="401"/>
      <c r="M6" s="403"/>
      <c r="N6" s="404"/>
      <c r="O6" s="405"/>
      <c r="P6" s="407"/>
      <c r="Q6" s="33" t="s">
        <v>53</v>
      </c>
      <c r="R6" s="414" t="str">
        <f>入力フォーム!S52</f>
        <v/>
      </c>
      <c r="S6" s="415"/>
      <c r="T6" s="416"/>
    </row>
    <row r="7" spans="1:21" ht="31.35" customHeight="1">
      <c r="A7" s="14" t="s">
        <v>19</v>
      </c>
      <c r="B7" s="422" t="str">
        <f>入力フォーム!O17</f>
        <v>　</v>
      </c>
      <c r="C7" s="423"/>
      <c r="D7" s="424" t="s">
        <v>32</v>
      </c>
      <c r="E7" s="423" t="str">
        <f>入力フォーム!O19</f>
        <v>　</v>
      </c>
      <c r="F7" s="425"/>
      <c r="G7" s="15" t="s">
        <v>18</v>
      </c>
      <c r="H7" s="426" t="str">
        <f>入力フォーム!O21</f>
        <v>　</v>
      </c>
      <c r="I7" s="426"/>
      <c r="J7" s="427"/>
      <c r="L7" s="400">
        <v>2</v>
      </c>
      <c r="M7" s="370" t="str">
        <f>入力フォーム!O53</f>
        <v>　</v>
      </c>
      <c r="N7" s="371"/>
      <c r="O7" s="402"/>
      <c r="P7" s="406" t="str">
        <f>入力フォーム!P53</f>
        <v>年</v>
      </c>
      <c r="Q7" s="393" t="str">
        <f>入力フォーム!Q53</f>
        <v/>
      </c>
      <c r="R7" s="394"/>
      <c r="S7" s="395" t="str">
        <f>入力フォーム!R53</f>
        <v/>
      </c>
      <c r="T7" s="396"/>
    </row>
    <row r="8" spans="1:21" ht="31.35" customHeight="1" thickBot="1">
      <c r="A8" s="16" t="s">
        <v>3</v>
      </c>
      <c r="B8" s="417" t="str">
        <f>入力フォーム!O18</f>
        <v>　</v>
      </c>
      <c r="C8" s="418"/>
      <c r="D8" s="404"/>
      <c r="E8" s="418" t="str">
        <f>入力フォーム!O20</f>
        <v>　</v>
      </c>
      <c r="F8" s="419"/>
      <c r="G8" s="206" t="s">
        <v>5</v>
      </c>
      <c r="H8" s="420" t="str">
        <f>入力フォーム!O22</f>
        <v>　</v>
      </c>
      <c r="I8" s="420"/>
      <c r="J8" s="421"/>
      <c r="L8" s="401"/>
      <c r="M8" s="403"/>
      <c r="N8" s="404"/>
      <c r="O8" s="405"/>
      <c r="P8" s="407"/>
      <c r="Q8" s="33" t="s">
        <v>53</v>
      </c>
      <c r="R8" s="414" t="str">
        <f>入力フォーム!S53</f>
        <v/>
      </c>
      <c r="S8" s="415"/>
      <c r="T8" s="416"/>
    </row>
    <row r="9" spans="1:21" ht="31.35" customHeight="1">
      <c r="A9" s="428" t="s">
        <v>20</v>
      </c>
      <c r="B9" s="203" t="s">
        <v>19</v>
      </c>
      <c r="C9" s="439" t="str">
        <f>入力フォーム!O25</f>
        <v>　</v>
      </c>
      <c r="D9" s="440"/>
      <c r="E9" s="440"/>
      <c r="F9" s="204" t="s">
        <v>10</v>
      </c>
      <c r="G9" s="430" t="s">
        <v>231</v>
      </c>
      <c r="H9" s="444" t="str">
        <f>入力フォーム!O23</f>
        <v/>
      </c>
      <c r="I9" s="445"/>
      <c r="J9" s="446"/>
      <c r="K9" s="88"/>
      <c r="L9" s="400">
        <v>3</v>
      </c>
      <c r="M9" s="370" t="str">
        <f>入力フォーム!O54</f>
        <v>　</v>
      </c>
      <c r="N9" s="371"/>
      <c r="O9" s="402"/>
      <c r="P9" s="406" t="str">
        <f>入力フォーム!P54</f>
        <v>年</v>
      </c>
      <c r="Q9" s="393" t="str">
        <f>入力フォーム!Q54</f>
        <v/>
      </c>
      <c r="R9" s="394"/>
      <c r="S9" s="395" t="str">
        <f>入力フォーム!R54</f>
        <v/>
      </c>
      <c r="T9" s="396"/>
    </row>
    <row r="10" spans="1:21" ht="31.35" customHeight="1" thickBot="1">
      <c r="A10" s="428"/>
      <c r="B10" s="4" t="s">
        <v>7</v>
      </c>
      <c r="C10" s="441" t="str">
        <f>入力フォーム!O26</f>
        <v>　</v>
      </c>
      <c r="D10" s="442"/>
      <c r="E10" s="443"/>
      <c r="F10" s="205" t="str">
        <f>入力フォーム!O24</f>
        <v/>
      </c>
      <c r="G10" s="431"/>
      <c r="H10" s="447"/>
      <c r="I10" s="448"/>
      <c r="J10" s="449"/>
      <c r="K10" s="88"/>
      <c r="L10" s="401"/>
      <c r="M10" s="403"/>
      <c r="N10" s="404"/>
      <c r="O10" s="405"/>
      <c r="P10" s="407"/>
      <c r="Q10" s="33" t="s">
        <v>53</v>
      </c>
      <c r="R10" s="414" t="str">
        <f>入力フォーム!S54</f>
        <v/>
      </c>
      <c r="S10" s="415"/>
      <c r="T10" s="416"/>
    </row>
    <row r="11" spans="1:21" ht="31.35" customHeight="1">
      <c r="A11" s="428"/>
      <c r="B11" s="5" t="s">
        <v>8</v>
      </c>
      <c r="C11" s="432" t="str">
        <f>入力フォーム!O27&amp;入力フォーム!O28</f>
        <v/>
      </c>
      <c r="D11" s="432"/>
      <c r="E11" s="432"/>
      <c r="F11" s="432"/>
      <c r="G11" s="13" t="s">
        <v>4</v>
      </c>
      <c r="H11" s="433" t="str">
        <f>入力フォーム!O29</f>
        <v/>
      </c>
      <c r="I11" s="434"/>
      <c r="J11" s="435"/>
      <c r="L11" s="400">
        <v>4</v>
      </c>
      <c r="M11" s="370" t="str">
        <f>入力フォーム!O55</f>
        <v>　</v>
      </c>
      <c r="N11" s="371"/>
      <c r="O11" s="402"/>
      <c r="P11" s="450" t="str">
        <f>入力フォーム!P55</f>
        <v>年</v>
      </c>
      <c r="Q11" s="393" t="str">
        <f>入力フォーム!Q55</f>
        <v/>
      </c>
      <c r="R11" s="394"/>
      <c r="S11" s="395" t="str">
        <f>入力フォーム!R55</f>
        <v/>
      </c>
      <c r="T11" s="396"/>
    </row>
    <row r="12" spans="1:21" ht="31.35" customHeight="1" thickBot="1">
      <c r="A12" s="429"/>
      <c r="B12" s="7" t="s">
        <v>9</v>
      </c>
      <c r="C12" s="436" t="str">
        <f>入力フォーム!O30</f>
        <v/>
      </c>
      <c r="D12" s="437"/>
      <c r="E12" s="437"/>
      <c r="F12" s="437"/>
      <c r="G12" s="437"/>
      <c r="H12" s="437"/>
      <c r="I12" s="437"/>
      <c r="J12" s="438"/>
      <c r="L12" s="401"/>
      <c r="M12" s="403"/>
      <c r="N12" s="404"/>
      <c r="O12" s="405"/>
      <c r="P12" s="451"/>
      <c r="Q12" s="33" t="s">
        <v>53</v>
      </c>
      <c r="R12" s="414" t="str">
        <f>入力フォーム!S55</f>
        <v/>
      </c>
      <c r="S12" s="415"/>
      <c r="T12" s="416"/>
    </row>
    <row r="13" spans="1:21" ht="31.35" customHeight="1">
      <c r="A13" s="452" t="s">
        <v>25</v>
      </c>
      <c r="B13" s="8" t="s">
        <v>19</v>
      </c>
      <c r="C13" s="453" t="str">
        <f>入力フォーム!O33</f>
        <v>　</v>
      </c>
      <c r="D13" s="454"/>
      <c r="E13" s="454"/>
      <c r="F13" s="455"/>
      <c r="G13" s="456" t="s">
        <v>10</v>
      </c>
      <c r="H13" s="458" t="str">
        <f>入力フォーム!O32</f>
        <v/>
      </c>
      <c r="I13" s="460" t="s">
        <v>11</v>
      </c>
      <c r="J13" s="462" t="str">
        <f>入力フォーム!P32</f>
        <v>99才</v>
      </c>
      <c r="L13" s="400">
        <v>5</v>
      </c>
      <c r="M13" s="370" t="str">
        <f>入力フォーム!O56</f>
        <v>　</v>
      </c>
      <c r="N13" s="371"/>
      <c r="O13" s="402"/>
      <c r="P13" s="450" t="str">
        <f>入力フォーム!P56</f>
        <v>年</v>
      </c>
      <c r="Q13" s="393" t="str">
        <f>入力フォーム!Q56</f>
        <v/>
      </c>
      <c r="R13" s="394"/>
      <c r="S13" s="395" t="str">
        <f>入力フォーム!R56</f>
        <v/>
      </c>
      <c r="T13" s="396"/>
    </row>
    <row r="14" spans="1:21" ht="31.35" customHeight="1" thickBot="1">
      <c r="A14" s="428"/>
      <c r="B14" s="4" t="s">
        <v>7</v>
      </c>
      <c r="C14" s="464" t="str">
        <f>入力フォーム!O34</f>
        <v>　</v>
      </c>
      <c r="D14" s="464"/>
      <c r="E14" s="464"/>
      <c r="F14" s="464"/>
      <c r="G14" s="457"/>
      <c r="H14" s="459"/>
      <c r="I14" s="461"/>
      <c r="J14" s="463"/>
      <c r="L14" s="401"/>
      <c r="M14" s="403"/>
      <c r="N14" s="404"/>
      <c r="O14" s="405"/>
      <c r="P14" s="451"/>
      <c r="Q14" s="33" t="s">
        <v>53</v>
      </c>
      <c r="R14" s="414" t="str">
        <f>入力フォーム!S56</f>
        <v/>
      </c>
      <c r="S14" s="415"/>
      <c r="T14" s="416"/>
    </row>
    <row r="15" spans="1:21" ht="31.35" customHeight="1" thickBot="1">
      <c r="A15" s="429"/>
      <c r="B15" s="9" t="s">
        <v>26</v>
      </c>
      <c r="C15" s="465" t="str">
        <f>入力フォーム!O35</f>
        <v/>
      </c>
      <c r="D15" s="465"/>
      <c r="E15" s="465"/>
      <c r="F15" s="436"/>
      <c r="G15" s="466" t="s">
        <v>55</v>
      </c>
      <c r="H15" s="467"/>
      <c r="I15" s="468"/>
      <c r="J15" s="468"/>
    </row>
    <row r="16" spans="1:21" ht="31.35" customHeight="1" thickBot="1">
      <c r="A16" s="469" t="s">
        <v>27</v>
      </c>
      <c r="B16" s="469"/>
      <c r="C16" s="469"/>
      <c r="D16" s="469"/>
      <c r="E16" s="469"/>
      <c r="F16" s="469"/>
      <c r="G16" s="469"/>
      <c r="H16" s="469"/>
      <c r="I16" s="469"/>
      <c r="J16" s="469"/>
      <c r="L16" s="40" t="s">
        <v>63</v>
      </c>
      <c r="M16" s="376" t="s">
        <v>12</v>
      </c>
      <c r="N16" s="376"/>
      <c r="O16" s="376"/>
      <c r="P16" s="41" t="s">
        <v>13</v>
      </c>
      <c r="Q16" s="377" t="s">
        <v>51</v>
      </c>
      <c r="R16" s="378"/>
      <c r="S16" s="379" t="s">
        <v>52</v>
      </c>
      <c r="T16" s="380"/>
      <c r="U16" s="6"/>
    </row>
    <row r="17" spans="1:31" ht="31.35" customHeight="1" thickBot="1">
      <c r="A17" s="470" t="s">
        <v>64</v>
      </c>
      <c r="B17" s="470"/>
      <c r="C17" s="470"/>
      <c r="D17" s="470"/>
      <c r="E17" s="470"/>
      <c r="F17" s="470"/>
      <c r="G17" s="470"/>
      <c r="H17" s="470"/>
      <c r="I17" s="470"/>
      <c r="J17" s="470"/>
      <c r="L17" s="400">
        <v>1</v>
      </c>
      <c r="M17" s="471" t="str">
        <f>入力フォーム!O59</f>
        <v>　</v>
      </c>
      <c r="N17" s="472"/>
      <c r="O17" s="473"/>
      <c r="P17" s="36" t="str">
        <f>入力フォーム!P59</f>
        <v>年</v>
      </c>
      <c r="Q17" s="393" t="str">
        <f>入力フォーム!Q59</f>
        <v/>
      </c>
      <c r="R17" s="394"/>
      <c r="S17" s="395" t="str">
        <f>入力フォーム!R59</f>
        <v/>
      </c>
      <c r="T17" s="396"/>
      <c r="U17" s="6"/>
    </row>
    <row r="18" spans="1:31" ht="31.35" customHeight="1" thickBot="1">
      <c r="A18" s="43" t="s">
        <v>49</v>
      </c>
      <c r="B18" s="478" t="s">
        <v>12</v>
      </c>
      <c r="C18" s="478"/>
      <c r="D18" s="478"/>
      <c r="E18" s="44" t="s">
        <v>13</v>
      </c>
      <c r="F18" s="43" t="s">
        <v>49</v>
      </c>
      <c r="G18" s="478" t="s">
        <v>12</v>
      </c>
      <c r="H18" s="478"/>
      <c r="I18" s="478"/>
      <c r="J18" s="45" t="s">
        <v>13</v>
      </c>
      <c r="L18" s="401"/>
      <c r="M18" s="475" t="str">
        <f>入力フォーム!O60</f>
        <v>　</v>
      </c>
      <c r="N18" s="476"/>
      <c r="O18" s="477"/>
      <c r="P18" s="35" t="str">
        <f>入力フォーム!P60</f>
        <v>年</v>
      </c>
      <c r="Q18" s="33" t="s">
        <v>53</v>
      </c>
      <c r="R18" s="414" t="str">
        <f>入力フォーム!S59</f>
        <v/>
      </c>
      <c r="S18" s="415"/>
      <c r="T18" s="416"/>
    </row>
    <row r="19" spans="1:31" ht="31.35" customHeight="1">
      <c r="A19" s="26">
        <v>1</v>
      </c>
      <c r="B19" s="479" t="str">
        <f>入力フォーム!O39</f>
        <v>　</v>
      </c>
      <c r="C19" s="479"/>
      <c r="D19" s="479"/>
      <c r="E19" s="19" t="str">
        <f>入力フォーム!P39</f>
        <v xml:space="preserve"> 年</v>
      </c>
      <c r="F19" s="25">
        <v>6</v>
      </c>
      <c r="G19" s="479" t="str">
        <f>入力フォーム!O44</f>
        <v>　</v>
      </c>
      <c r="H19" s="479"/>
      <c r="I19" s="479"/>
      <c r="J19" s="21" t="str">
        <f>入力フォーム!P44</f>
        <v>年</v>
      </c>
      <c r="L19" s="400">
        <v>2</v>
      </c>
      <c r="M19" s="471" t="str">
        <f>入力フォーム!O61</f>
        <v>　</v>
      </c>
      <c r="N19" s="472"/>
      <c r="O19" s="473"/>
      <c r="P19" s="36" t="str">
        <f>入力フォーム!P61</f>
        <v>年</v>
      </c>
      <c r="Q19" s="393" t="str">
        <f>入力フォーム!Q61</f>
        <v/>
      </c>
      <c r="R19" s="394"/>
      <c r="S19" s="395" t="str">
        <f>入力フォーム!R61</f>
        <v/>
      </c>
      <c r="T19" s="396"/>
    </row>
    <row r="20" spans="1:31" ht="31.35" customHeight="1" thickBot="1">
      <c r="A20" s="27">
        <v>2</v>
      </c>
      <c r="B20" s="411" t="str">
        <f>入力フォーム!O40</f>
        <v>　</v>
      </c>
      <c r="C20" s="412"/>
      <c r="D20" s="474"/>
      <c r="E20" s="18" t="str">
        <f>入力フォーム!P40</f>
        <v>年</v>
      </c>
      <c r="F20" s="29">
        <v>7</v>
      </c>
      <c r="G20" s="411" t="str">
        <f>入力フォーム!O45</f>
        <v>　</v>
      </c>
      <c r="H20" s="412"/>
      <c r="I20" s="474"/>
      <c r="J20" s="22" t="str">
        <f>入力フォーム!P45</f>
        <v>年</v>
      </c>
      <c r="L20" s="401"/>
      <c r="M20" s="475" t="str">
        <f>入力フォーム!O62</f>
        <v>　</v>
      </c>
      <c r="N20" s="476"/>
      <c r="O20" s="477"/>
      <c r="P20" s="35" t="str">
        <f>入力フォーム!P62</f>
        <v>年</v>
      </c>
      <c r="Q20" s="33" t="s">
        <v>53</v>
      </c>
      <c r="R20" s="414" t="str">
        <f>入力フォーム!S61</f>
        <v/>
      </c>
      <c r="S20" s="415"/>
      <c r="T20" s="416"/>
    </row>
    <row r="21" spans="1:31" ht="31.35" customHeight="1">
      <c r="A21" s="27">
        <v>3</v>
      </c>
      <c r="B21" s="411" t="str">
        <f>入力フォーム!O41</f>
        <v>　</v>
      </c>
      <c r="C21" s="412"/>
      <c r="D21" s="474"/>
      <c r="E21" s="18" t="str">
        <f>入力フォーム!P41</f>
        <v>年</v>
      </c>
      <c r="F21" s="29">
        <v>8</v>
      </c>
      <c r="G21" s="411" t="str">
        <f>入力フォーム!O46</f>
        <v>　</v>
      </c>
      <c r="H21" s="412"/>
      <c r="I21" s="474"/>
      <c r="J21" s="22" t="str">
        <f>入力フォーム!P46</f>
        <v>年</v>
      </c>
      <c r="L21" s="400">
        <v>3</v>
      </c>
      <c r="M21" s="471" t="str">
        <f>入力フォーム!O63</f>
        <v>　</v>
      </c>
      <c r="N21" s="472"/>
      <c r="O21" s="473"/>
      <c r="P21" s="36" t="str">
        <f>入力フォーム!P63</f>
        <v>年</v>
      </c>
      <c r="Q21" s="393" t="str">
        <f>入力フォーム!Q63</f>
        <v/>
      </c>
      <c r="R21" s="394"/>
      <c r="S21" s="395" t="str">
        <f>入力フォーム!R63</f>
        <v/>
      </c>
      <c r="T21" s="396"/>
    </row>
    <row r="22" spans="1:31" ht="31.35" customHeight="1" thickBot="1">
      <c r="A22" s="26">
        <v>4</v>
      </c>
      <c r="B22" s="411" t="str">
        <f>入力フォーム!O42</f>
        <v>　</v>
      </c>
      <c r="C22" s="412"/>
      <c r="D22" s="474"/>
      <c r="E22" s="19" t="str">
        <f>入力フォーム!P42</f>
        <v>年</v>
      </c>
      <c r="F22" s="25">
        <v>9</v>
      </c>
      <c r="G22" s="411" t="str">
        <f>入力フォーム!O47</f>
        <v>　</v>
      </c>
      <c r="H22" s="412"/>
      <c r="I22" s="474"/>
      <c r="J22" s="21" t="str">
        <f>入力フォーム!P47</f>
        <v>年</v>
      </c>
      <c r="L22" s="401"/>
      <c r="M22" s="475" t="str">
        <f>入力フォーム!O64</f>
        <v>　</v>
      </c>
      <c r="N22" s="476"/>
      <c r="O22" s="477"/>
      <c r="P22" s="35" t="str">
        <f>入力フォーム!P64</f>
        <v>年</v>
      </c>
      <c r="Q22" s="33" t="s">
        <v>53</v>
      </c>
      <c r="R22" s="414" t="str">
        <f>入力フォーム!S63</f>
        <v/>
      </c>
      <c r="S22" s="415"/>
      <c r="T22" s="416"/>
    </row>
    <row r="23" spans="1:31" ht="31.35" customHeight="1" thickBot="1">
      <c r="A23" s="28">
        <v>5</v>
      </c>
      <c r="B23" s="414" t="str">
        <f>入力フォーム!O43</f>
        <v>　</v>
      </c>
      <c r="C23" s="415"/>
      <c r="D23" s="483"/>
      <c r="E23" s="20" t="str">
        <f>入力フォーム!P43</f>
        <v>年</v>
      </c>
      <c r="F23" s="30">
        <v>10</v>
      </c>
      <c r="G23" s="414" t="str">
        <f>入力フォーム!O48</f>
        <v>　</v>
      </c>
      <c r="H23" s="415"/>
      <c r="I23" s="483"/>
      <c r="J23" s="23" t="str">
        <f>入力フォーム!P48</f>
        <v>年</v>
      </c>
      <c r="L23" s="400">
        <v>4</v>
      </c>
      <c r="M23" s="471" t="str">
        <f>入力フォーム!O65</f>
        <v>　</v>
      </c>
      <c r="N23" s="472"/>
      <c r="O23" s="473"/>
      <c r="P23" s="36" t="str">
        <f>入力フォーム!P65</f>
        <v>年</v>
      </c>
      <c r="Q23" s="393" t="str">
        <f>入力フォーム!Q65</f>
        <v/>
      </c>
      <c r="R23" s="394"/>
      <c r="S23" s="395" t="str">
        <f>入力フォーム!R65</f>
        <v/>
      </c>
      <c r="T23" s="396"/>
    </row>
    <row r="24" spans="1:31" ht="31.35" customHeight="1" thickBot="1">
      <c r="L24" s="401"/>
      <c r="M24" s="475" t="str">
        <f>入力フォーム!O66</f>
        <v>　</v>
      </c>
      <c r="N24" s="476"/>
      <c r="O24" s="477"/>
      <c r="P24" s="34" t="str">
        <f>入力フォーム!P66</f>
        <v>年</v>
      </c>
      <c r="Q24" s="33" t="s">
        <v>53</v>
      </c>
      <c r="R24" s="414" t="str">
        <f>入力フォーム!S65</f>
        <v/>
      </c>
      <c r="S24" s="415"/>
      <c r="T24" s="416"/>
    </row>
    <row r="25" spans="1:31" ht="31.35" customHeight="1" thickBot="1">
      <c r="A25" s="491" t="s">
        <v>48</v>
      </c>
      <c r="B25" s="491"/>
      <c r="C25" s="491"/>
      <c r="D25" s="491"/>
      <c r="E25" s="491"/>
      <c r="F25" s="491"/>
      <c r="G25" s="491"/>
      <c r="H25" s="491"/>
      <c r="I25" s="491"/>
      <c r="J25" s="491"/>
    </row>
    <row r="26" spans="1:31" ht="21.6" customHeight="1" thickBot="1">
      <c r="A26" s="1" t="s">
        <v>14</v>
      </c>
      <c r="B26" s="1"/>
      <c r="C26" s="1"/>
      <c r="D26" s="1"/>
      <c r="E26" s="1"/>
      <c r="L26" s="485" t="str">
        <f>入力フォーム!T71</f>
        <v>①団体戦の登録人数（ 0）人×５００円＝（　0　）円</v>
      </c>
      <c r="M26" s="486"/>
      <c r="N26" s="486"/>
      <c r="O26" s="486"/>
      <c r="P26" s="486"/>
      <c r="Q26" s="486"/>
      <c r="R26" s="486"/>
      <c r="S26" s="486"/>
      <c r="T26" s="487"/>
      <c r="V26" s="482"/>
      <c r="W26" s="482"/>
      <c r="X26" s="482"/>
      <c r="Y26" s="482"/>
      <c r="Z26" s="482"/>
      <c r="AA26" s="482"/>
      <c r="AB26" s="482"/>
      <c r="AC26" s="482"/>
      <c r="AD26" s="482"/>
      <c r="AE26" s="482"/>
    </row>
    <row r="27" spans="1:31" ht="19.350000000000001" customHeight="1" thickBot="1">
      <c r="A27" s="480">
        <f>入力フォーム!C15</f>
        <v>0</v>
      </c>
      <c r="B27" s="481"/>
      <c r="C27" s="481"/>
      <c r="D27" s="481"/>
      <c r="E27" s="1"/>
      <c r="L27" s="485" t="str">
        <f>入力フォーム!T72</f>
        <v>②団体戦登録メンバー以外の個人戦シングルスの出場人数（　0　）人×５００円＝（　0　）円</v>
      </c>
      <c r="M27" s="486"/>
      <c r="N27" s="486"/>
      <c r="O27" s="486"/>
      <c r="P27" s="486"/>
      <c r="Q27" s="486"/>
      <c r="R27" s="486"/>
      <c r="S27" s="486"/>
      <c r="T27" s="487"/>
      <c r="V27" s="482"/>
      <c r="W27" s="482"/>
      <c r="X27" s="482"/>
      <c r="Y27" s="482"/>
      <c r="Z27" s="482"/>
      <c r="AA27" s="482"/>
      <c r="AB27" s="482"/>
      <c r="AC27" s="482"/>
      <c r="AD27" s="482"/>
      <c r="AE27" s="482"/>
    </row>
    <row r="28" spans="1:31" ht="21.6" customHeight="1" thickBot="1">
      <c r="A28" s="1"/>
      <c r="B28" s="1"/>
      <c r="C28" s="1"/>
      <c r="D28" s="1"/>
      <c r="E28" s="48" t="s">
        <v>153</v>
      </c>
      <c r="F28" s="49"/>
      <c r="G28" s="492" t="str">
        <f>入力フォーム!O14</f>
        <v/>
      </c>
      <c r="H28" s="492"/>
      <c r="I28" s="492"/>
      <c r="J28" s="3"/>
      <c r="L28" s="485" t="str">
        <f>入力フォーム!T73</f>
        <v>③団体戦登録メンバー以外の個人戦ダブルスの出場人数（　0　）人×５００円＝（　0　）円</v>
      </c>
      <c r="M28" s="486"/>
      <c r="N28" s="486"/>
      <c r="O28" s="486"/>
      <c r="P28" s="486"/>
      <c r="Q28" s="486"/>
      <c r="R28" s="486"/>
      <c r="S28" s="486"/>
      <c r="T28" s="487"/>
      <c r="V28" s="46"/>
      <c r="W28" s="46"/>
      <c r="X28" s="46"/>
      <c r="Y28" s="46"/>
      <c r="Z28" s="46"/>
      <c r="AA28" s="46"/>
      <c r="AB28" s="46"/>
      <c r="AC28" s="46"/>
      <c r="AD28" s="46"/>
      <c r="AE28" s="46"/>
    </row>
    <row r="29" spans="1:31" ht="19.350000000000001" customHeight="1" thickBot="1">
      <c r="A29" s="1" t="s">
        <v>15</v>
      </c>
      <c r="B29" s="1"/>
      <c r="C29" s="1"/>
      <c r="D29" s="1"/>
      <c r="E29" s="1"/>
      <c r="L29" s="488" t="str">
        <f>入力フォーム!T74</f>
        <v>参加費合計①＋②＋③＝（　0　）円</v>
      </c>
      <c r="M29" s="489"/>
      <c r="N29" s="489"/>
      <c r="O29" s="489"/>
      <c r="P29" s="489"/>
      <c r="Q29" s="489"/>
      <c r="R29" s="489"/>
      <c r="S29" s="489"/>
      <c r="T29" s="490"/>
      <c r="V29" s="484"/>
      <c r="W29" s="484"/>
      <c r="X29" s="484"/>
      <c r="Y29" s="484"/>
      <c r="Z29" s="484"/>
      <c r="AA29" s="484"/>
      <c r="AB29" s="484"/>
      <c r="AC29" s="484"/>
      <c r="AD29" s="484"/>
      <c r="AE29" s="484"/>
    </row>
    <row r="30" spans="1:31" ht="21.6" customHeight="1">
      <c r="L30" s="24"/>
      <c r="M30" s="24"/>
      <c r="N30" s="24"/>
      <c r="O30" s="24"/>
      <c r="P30" s="24"/>
      <c r="Q30" s="24"/>
      <c r="R30" s="24"/>
      <c r="S30" s="24"/>
      <c r="T30" s="24"/>
    </row>
    <row r="31" spans="1:31" ht="19.350000000000001" customHeight="1"/>
    <row r="32" spans="1:31" ht="21.6" customHeight="1"/>
    <row r="33" spans="7:7" ht="19.350000000000001" customHeight="1"/>
    <row r="34" spans="7:7" ht="5.25" customHeight="1"/>
    <row r="35" spans="7:7" ht="15" customHeight="1"/>
    <row r="36" spans="7:7" ht="15" customHeight="1"/>
    <row r="37" spans="7:7" ht="5.0999999999999996" customHeight="1"/>
    <row r="38" spans="7:7" ht="16.5" customHeight="1"/>
    <row r="39" spans="7:7" ht="16.5" customHeight="1"/>
    <row r="40" spans="7:7" ht="16.5" customHeight="1"/>
    <row r="41" spans="7:7" ht="22.5" customHeight="1"/>
    <row r="42" spans="7:7" ht="19.5" customHeight="1"/>
    <row r="43" spans="7:7" ht="15.75" customHeight="1"/>
    <row r="44" spans="7:7" ht="18" customHeight="1"/>
    <row r="48" spans="7:7">
      <c r="G48" s="2"/>
    </row>
  </sheetData>
  <sheetProtection sheet="1" objects="1" scenarios="1"/>
  <mergeCells count="120">
    <mergeCell ref="V29:AE29"/>
    <mergeCell ref="L28:T28"/>
    <mergeCell ref="L27:T27"/>
    <mergeCell ref="L29:T29"/>
    <mergeCell ref="S23:T23"/>
    <mergeCell ref="M24:O24"/>
    <mergeCell ref="R24:T24"/>
    <mergeCell ref="A25:J25"/>
    <mergeCell ref="L26:T26"/>
    <mergeCell ref="G28:I28"/>
    <mergeCell ref="B21:D21"/>
    <mergeCell ref="G21:I21"/>
    <mergeCell ref="L21:L22"/>
    <mergeCell ref="M21:O21"/>
    <mergeCell ref="Q21:R21"/>
    <mergeCell ref="S21:T21"/>
    <mergeCell ref="A27:D27"/>
    <mergeCell ref="V26:AE26"/>
    <mergeCell ref="V27:AE27"/>
    <mergeCell ref="B22:D22"/>
    <mergeCell ref="G22:I22"/>
    <mergeCell ref="M22:O22"/>
    <mergeCell ref="R22:T22"/>
    <mergeCell ref="B23:D23"/>
    <mergeCell ref="G23:I23"/>
    <mergeCell ref="L23:L24"/>
    <mergeCell ref="M23:O23"/>
    <mergeCell ref="Q23:R23"/>
    <mergeCell ref="S19:T19"/>
    <mergeCell ref="B20:D20"/>
    <mergeCell ref="G20:I20"/>
    <mergeCell ref="M20:O20"/>
    <mergeCell ref="R20:T20"/>
    <mergeCell ref="B18:D18"/>
    <mergeCell ref="G18:I18"/>
    <mergeCell ref="M18:O18"/>
    <mergeCell ref="R18:T18"/>
    <mergeCell ref="B19:D19"/>
    <mergeCell ref="G19:I19"/>
    <mergeCell ref="L19:L20"/>
    <mergeCell ref="M19:O19"/>
    <mergeCell ref="Q19:R19"/>
    <mergeCell ref="A16:J16"/>
    <mergeCell ref="M16:O16"/>
    <mergeCell ref="Q16:R16"/>
    <mergeCell ref="S16:T16"/>
    <mergeCell ref="A17:J17"/>
    <mergeCell ref="L17:L18"/>
    <mergeCell ref="M17:O17"/>
    <mergeCell ref="Q17:R17"/>
    <mergeCell ref="S17:T17"/>
    <mergeCell ref="L13:L14"/>
    <mergeCell ref="M13:O14"/>
    <mergeCell ref="P13:P14"/>
    <mergeCell ref="Q13:R13"/>
    <mergeCell ref="S13:T13"/>
    <mergeCell ref="R14:T14"/>
    <mergeCell ref="A13:A15"/>
    <mergeCell ref="C13:F13"/>
    <mergeCell ref="G13:G14"/>
    <mergeCell ref="H13:H14"/>
    <mergeCell ref="I13:I14"/>
    <mergeCell ref="J13:J14"/>
    <mergeCell ref="C14:F14"/>
    <mergeCell ref="C15:F15"/>
    <mergeCell ref="G15:J15"/>
    <mergeCell ref="M11:O12"/>
    <mergeCell ref="P11:P12"/>
    <mergeCell ref="Q11:R11"/>
    <mergeCell ref="S11:T11"/>
    <mergeCell ref="R12:T12"/>
    <mergeCell ref="L9:L10"/>
    <mergeCell ref="M9:O10"/>
    <mergeCell ref="P9:P10"/>
    <mergeCell ref="Q9:R9"/>
    <mergeCell ref="S9:T9"/>
    <mergeCell ref="R10:T10"/>
    <mergeCell ref="A9:A12"/>
    <mergeCell ref="G9:G10"/>
    <mergeCell ref="C11:F11"/>
    <mergeCell ref="H11:J11"/>
    <mergeCell ref="C12:J12"/>
    <mergeCell ref="C9:E9"/>
    <mergeCell ref="C10:E10"/>
    <mergeCell ref="H9:J10"/>
    <mergeCell ref="L11:L12"/>
    <mergeCell ref="P7:P8"/>
    <mergeCell ref="Q7:R7"/>
    <mergeCell ref="S7:T7"/>
    <mergeCell ref="B8:C8"/>
    <mergeCell ref="E8:F8"/>
    <mergeCell ref="H8:J8"/>
    <mergeCell ref="R8:T8"/>
    <mergeCell ref="B7:C7"/>
    <mergeCell ref="D7:D8"/>
    <mergeCell ref="E7:F7"/>
    <mergeCell ref="H7:J7"/>
    <mergeCell ref="L7:L8"/>
    <mergeCell ref="M7:O8"/>
    <mergeCell ref="B4:F4"/>
    <mergeCell ref="G4:G5"/>
    <mergeCell ref="H4:J5"/>
    <mergeCell ref="M4:O4"/>
    <mergeCell ref="Q4:R4"/>
    <mergeCell ref="S4:T4"/>
    <mergeCell ref="A1:J1"/>
    <mergeCell ref="L1:T1"/>
    <mergeCell ref="B3:D3"/>
    <mergeCell ref="E3:F3"/>
    <mergeCell ref="G3:J3"/>
    <mergeCell ref="M3:T3"/>
    <mergeCell ref="Q5:R5"/>
    <mergeCell ref="S5:T5"/>
    <mergeCell ref="B5:F5"/>
    <mergeCell ref="L5:L6"/>
    <mergeCell ref="M5:O6"/>
    <mergeCell ref="P5:P6"/>
    <mergeCell ref="B6:F6"/>
    <mergeCell ref="H6:J6"/>
    <mergeCell ref="R6:T6"/>
  </mergeCells>
  <phoneticPr fontId="2"/>
  <pageMargins left="0.59055118110236227" right="0.39370078740157483" top="0.59055118110236227" bottom="0.39370078740157483" header="0.51181102362204722" footer="0.51181102362204722"/>
  <pageSetup paperSize="9" scale="65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pageSetUpPr fitToPage="1"/>
  </sheetPr>
  <dimension ref="A1:V48"/>
  <sheetViews>
    <sheetView view="pageBreakPreview" topLeftCell="A12" zoomScaleNormal="100" zoomScaleSheetLayoutView="100" workbookViewId="0">
      <selection sqref="A1:J1"/>
    </sheetView>
  </sheetViews>
  <sheetFormatPr defaultColWidth="11" defaultRowHeight="12.75"/>
  <cols>
    <col min="1" max="10" width="10" customWidth="1"/>
    <col min="11" max="20" width="8.86328125" customWidth="1"/>
    <col min="21" max="21" width="8.86328125" hidden="1" customWidth="1"/>
    <col min="22" max="256" width="8.86328125" customWidth="1"/>
  </cols>
  <sheetData>
    <row r="1" spans="1:22" ht="31.35" customHeight="1" thickTop="1" thickBot="1">
      <c r="A1" s="381" t="s">
        <v>156</v>
      </c>
      <c r="B1" s="381"/>
      <c r="C1" s="381"/>
      <c r="D1" s="381"/>
      <c r="E1" s="381"/>
      <c r="F1" s="381"/>
      <c r="G1" s="381"/>
      <c r="H1" s="381"/>
      <c r="I1" s="381"/>
      <c r="J1" s="381"/>
      <c r="L1" s="503" t="s">
        <v>165</v>
      </c>
      <c r="M1" s="504"/>
      <c r="N1" s="504"/>
      <c r="O1" s="504"/>
      <c r="P1" s="504"/>
      <c r="Q1" s="504"/>
      <c r="R1" s="504"/>
      <c r="S1" s="504"/>
      <c r="T1" s="504"/>
      <c r="U1" s="505"/>
    </row>
    <row r="2" spans="1:22" ht="5.0999999999999996" customHeight="1" thickTop="1" thickBot="1"/>
    <row r="3" spans="1:22" ht="31.35" customHeight="1" thickBot="1">
      <c r="A3" s="17" t="s">
        <v>0</v>
      </c>
      <c r="B3" s="506" t="s">
        <v>17</v>
      </c>
      <c r="C3" s="506"/>
      <c r="D3" s="506"/>
      <c r="E3" s="388" t="s">
        <v>16</v>
      </c>
      <c r="F3" s="388"/>
      <c r="G3" s="389" t="s">
        <v>29</v>
      </c>
      <c r="H3" s="390"/>
      <c r="I3" s="390"/>
      <c r="J3" s="391"/>
      <c r="L3" s="31" t="s">
        <v>21</v>
      </c>
      <c r="M3" s="392" t="s">
        <v>50</v>
      </c>
      <c r="N3" s="392"/>
      <c r="O3" s="392"/>
      <c r="P3" s="392"/>
      <c r="Q3" s="392"/>
      <c r="R3" s="392"/>
      <c r="S3" s="392"/>
      <c r="T3" s="392"/>
      <c r="U3" s="392"/>
    </row>
    <row r="4" spans="1:22" ht="31.35" customHeight="1" thickBot="1">
      <c r="A4" s="10" t="s">
        <v>19</v>
      </c>
      <c r="B4" s="366" t="s">
        <v>33</v>
      </c>
      <c r="C4" s="367"/>
      <c r="D4" s="367"/>
      <c r="E4" s="367"/>
      <c r="F4" s="367"/>
      <c r="G4" s="368" t="s">
        <v>4</v>
      </c>
      <c r="H4" s="370" t="s">
        <v>30</v>
      </c>
      <c r="I4" s="371"/>
      <c r="J4" s="372"/>
      <c r="L4" s="40" t="s">
        <v>22</v>
      </c>
      <c r="M4" s="376" t="s">
        <v>12</v>
      </c>
      <c r="N4" s="376"/>
      <c r="O4" s="376"/>
      <c r="P4" s="41" t="s">
        <v>13</v>
      </c>
      <c r="Q4" s="377" t="s">
        <v>51</v>
      </c>
      <c r="R4" s="378"/>
      <c r="S4" s="379" t="s">
        <v>52</v>
      </c>
      <c r="T4" s="507"/>
      <c r="U4" s="42" t="s">
        <v>54</v>
      </c>
    </row>
    <row r="5" spans="1:22" ht="31.35" customHeight="1">
      <c r="A5" s="11" t="s">
        <v>1</v>
      </c>
      <c r="B5" s="508" t="s">
        <v>34</v>
      </c>
      <c r="C5" s="479"/>
      <c r="D5" s="479"/>
      <c r="E5" s="479"/>
      <c r="F5" s="373"/>
      <c r="G5" s="369"/>
      <c r="H5" s="373"/>
      <c r="I5" s="374"/>
      <c r="J5" s="375"/>
      <c r="L5" s="400">
        <v>1</v>
      </c>
      <c r="M5" s="370" t="s">
        <v>71</v>
      </c>
      <c r="N5" s="371"/>
      <c r="O5" s="402"/>
      <c r="P5" s="406" t="s">
        <v>28</v>
      </c>
      <c r="Q5" s="495"/>
      <c r="R5" s="496"/>
      <c r="S5" s="394"/>
      <c r="T5" s="497"/>
      <c r="U5" s="529" t="s">
        <v>23</v>
      </c>
    </row>
    <row r="6" spans="1:22" ht="31.35" customHeight="1" thickBot="1">
      <c r="A6" s="12" t="s">
        <v>2</v>
      </c>
      <c r="B6" s="509" t="s">
        <v>58</v>
      </c>
      <c r="C6" s="509"/>
      <c r="D6" s="509"/>
      <c r="E6" s="509"/>
      <c r="F6" s="509"/>
      <c r="G6" s="13" t="s">
        <v>6</v>
      </c>
      <c r="H6" s="411" t="s">
        <v>31</v>
      </c>
      <c r="I6" s="412"/>
      <c r="J6" s="413"/>
      <c r="L6" s="401"/>
      <c r="M6" s="403"/>
      <c r="N6" s="404"/>
      <c r="O6" s="405"/>
      <c r="P6" s="407"/>
      <c r="Q6" s="33" t="s">
        <v>53</v>
      </c>
      <c r="R6" s="500" t="s">
        <v>59</v>
      </c>
      <c r="S6" s="501"/>
      <c r="T6" s="502"/>
      <c r="U6" s="530"/>
    </row>
    <row r="7" spans="1:22" ht="31.35" customHeight="1" thickBot="1">
      <c r="A7" s="14" t="s">
        <v>19</v>
      </c>
      <c r="B7" s="510" t="s">
        <v>37</v>
      </c>
      <c r="C7" s="511"/>
      <c r="D7" s="426" t="s">
        <v>32</v>
      </c>
      <c r="E7" s="511"/>
      <c r="F7" s="512"/>
      <c r="G7" s="15" t="s">
        <v>18</v>
      </c>
      <c r="H7" s="426" t="s">
        <v>41</v>
      </c>
      <c r="I7" s="426"/>
      <c r="J7" s="427"/>
      <c r="L7" s="400">
        <v>2</v>
      </c>
      <c r="M7" s="370" t="s">
        <v>75</v>
      </c>
      <c r="N7" s="371"/>
      <c r="O7" s="402"/>
      <c r="P7" s="406" t="s">
        <v>28</v>
      </c>
      <c r="Q7" s="495"/>
      <c r="R7" s="496"/>
      <c r="S7" s="394"/>
      <c r="T7" s="497"/>
      <c r="U7" s="529" t="s">
        <v>23</v>
      </c>
    </row>
    <row r="8" spans="1:22" ht="31.35" customHeight="1" thickBot="1">
      <c r="A8" s="16" t="s">
        <v>3</v>
      </c>
      <c r="B8" s="417" t="s">
        <v>36</v>
      </c>
      <c r="C8" s="418"/>
      <c r="D8" s="404"/>
      <c r="E8" s="418"/>
      <c r="F8" s="419"/>
      <c r="G8" s="87" t="s">
        <v>5</v>
      </c>
      <c r="H8" s="513" t="s">
        <v>40</v>
      </c>
      <c r="I8" s="514"/>
      <c r="J8" s="515"/>
      <c r="L8" s="401"/>
      <c r="M8" s="403"/>
      <c r="N8" s="404"/>
      <c r="O8" s="405"/>
      <c r="P8" s="407"/>
      <c r="Q8" s="33" t="s">
        <v>53</v>
      </c>
      <c r="R8" s="500" t="s">
        <v>59</v>
      </c>
      <c r="S8" s="501"/>
      <c r="T8" s="502"/>
      <c r="U8" s="530"/>
    </row>
    <row r="9" spans="1:22" ht="31.35" customHeight="1">
      <c r="A9" s="452" t="s">
        <v>20</v>
      </c>
      <c r="B9" s="8" t="s">
        <v>19</v>
      </c>
      <c r="C9" s="516" t="s">
        <v>39</v>
      </c>
      <c r="D9" s="517"/>
      <c r="E9" s="517"/>
      <c r="F9" s="518"/>
      <c r="G9" s="519" t="s">
        <v>10</v>
      </c>
      <c r="H9" s="521" t="s">
        <v>35</v>
      </c>
      <c r="I9" s="523" t="s">
        <v>11</v>
      </c>
      <c r="J9" s="525">
        <v>41</v>
      </c>
      <c r="L9" s="400">
        <v>3</v>
      </c>
      <c r="M9" s="370"/>
      <c r="N9" s="371"/>
      <c r="O9" s="402"/>
      <c r="P9" s="406" t="s">
        <v>24</v>
      </c>
      <c r="Q9" s="495"/>
      <c r="R9" s="496"/>
      <c r="S9" s="394"/>
      <c r="T9" s="497"/>
      <c r="U9" s="529" t="s">
        <v>23</v>
      </c>
    </row>
    <row r="10" spans="1:22" ht="31.35" customHeight="1" thickBot="1">
      <c r="A10" s="428"/>
      <c r="B10" s="4" t="s">
        <v>7</v>
      </c>
      <c r="C10" s="527" t="s">
        <v>38</v>
      </c>
      <c r="D10" s="527"/>
      <c r="E10" s="527"/>
      <c r="F10" s="527"/>
      <c r="G10" s="520"/>
      <c r="H10" s="522"/>
      <c r="I10" s="524"/>
      <c r="J10" s="526"/>
      <c r="L10" s="401"/>
      <c r="M10" s="403"/>
      <c r="N10" s="404"/>
      <c r="O10" s="405"/>
      <c r="P10" s="407"/>
      <c r="Q10" s="33" t="s">
        <v>53</v>
      </c>
      <c r="R10" s="500" t="s">
        <v>59</v>
      </c>
      <c r="S10" s="501"/>
      <c r="T10" s="502"/>
      <c r="U10" s="530"/>
    </row>
    <row r="11" spans="1:22" ht="31.35" customHeight="1" thickBot="1">
      <c r="A11" s="428"/>
      <c r="B11" s="5" t="s">
        <v>8</v>
      </c>
      <c r="C11" s="528" t="s">
        <v>60</v>
      </c>
      <c r="D11" s="528"/>
      <c r="E11" s="528"/>
      <c r="F11" s="528"/>
      <c r="G11" s="86" t="s">
        <v>4</v>
      </c>
      <c r="H11" s="539" t="s">
        <v>56</v>
      </c>
      <c r="I11" s="540"/>
      <c r="J11" s="541"/>
      <c r="L11" s="400">
        <v>4</v>
      </c>
      <c r="M11" s="531"/>
      <c r="N11" s="532"/>
      <c r="O11" s="533"/>
      <c r="P11" s="450" t="s">
        <v>24</v>
      </c>
      <c r="Q11" s="495"/>
      <c r="R11" s="496"/>
      <c r="S11" s="394"/>
      <c r="T11" s="497"/>
      <c r="U11" s="529" t="s">
        <v>23</v>
      </c>
    </row>
    <row r="12" spans="1:22" ht="31.35" customHeight="1" thickBot="1">
      <c r="A12" s="429"/>
      <c r="B12" s="7" t="s">
        <v>9</v>
      </c>
      <c r="C12" s="542" t="s">
        <v>62</v>
      </c>
      <c r="D12" s="543"/>
      <c r="E12" s="543"/>
      <c r="F12" s="543"/>
      <c r="G12" s="543"/>
      <c r="H12" s="543"/>
      <c r="I12" s="543"/>
      <c r="J12" s="544"/>
      <c r="L12" s="401"/>
      <c r="M12" s="534"/>
      <c r="N12" s="535"/>
      <c r="O12" s="536"/>
      <c r="P12" s="451"/>
      <c r="Q12" s="32" t="s">
        <v>53</v>
      </c>
      <c r="R12" s="500" t="s">
        <v>59</v>
      </c>
      <c r="S12" s="501"/>
      <c r="T12" s="502"/>
      <c r="U12" s="530"/>
    </row>
    <row r="13" spans="1:22" ht="31.35" customHeight="1">
      <c r="A13" s="452" t="s">
        <v>25</v>
      </c>
      <c r="B13" s="8" t="s">
        <v>19</v>
      </c>
      <c r="C13" s="545" t="s">
        <v>43</v>
      </c>
      <c r="D13" s="546"/>
      <c r="E13" s="546"/>
      <c r="F13" s="546"/>
      <c r="G13" s="547" t="s">
        <v>10</v>
      </c>
      <c r="H13" s="549" t="s">
        <v>35</v>
      </c>
      <c r="I13" s="461" t="s">
        <v>11</v>
      </c>
      <c r="J13" s="463">
        <v>38</v>
      </c>
      <c r="L13" s="400">
        <v>5</v>
      </c>
      <c r="M13" s="531"/>
      <c r="N13" s="532"/>
      <c r="O13" s="533"/>
      <c r="P13" s="450" t="s">
        <v>24</v>
      </c>
      <c r="Q13" s="495"/>
      <c r="R13" s="496"/>
      <c r="S13" s="394"/>
      <c r="T13" s="497"/>
      <c r="U13" s="529" t="s">
        <v>23</v>
      </c>
    </row>
    <row r="14" spans="1:22" ht="31.35" customHeight="1" thickBot="1">
      <c r="A14" s="428"/>
      <c r="B14" s="4" t="s">
        <v>7</v>
      </c>
      <c r="C14" s="464" t="s">
        <v>42</v>
      </c>
      <c r="D14" s="464"/>
      <c r="E14" s="464"/>
      <c r="F14" s="550"/>
      <c r="G14" s="548"/>
      <c r="H14" s="459"/>
      <c r="I14" s="461"/>
      <c r="J14" s="463"/>
      <c r="L14" s="401"/>
      <c r="M14" s="534"/>
      <c r="N14" s="535"/>
      <c r="O14" s="536"/>
      <c r="P14" s="451"/>
      <c r="Q14" s="33" t="s">
        <v>53</v>
      </c>
      <c r="R14" s="500" t="s">
        <v>59</v>
      </c>
      <c r="S14" s="501"/>
      <c r="T14" s="502"/>
      <c r="U14" s="530"/>
    </row>
    <row r="15" spans="1:22" ht="31.35" customHeight="1" thickBot="1">
      <c r="A15" s="429"/>
      <c r="B15" s="9" t="s">
        <v>26</v>
      </c>
      <c r="C15" s="554" t="s">
        <v>65</v>
      </c>
      <c r="D15" s="465"/>
      <c r="E15" s="465"/>
      <c r="F15" s="436"/>
      <c r="G15" s="466" t="s">
        <v>55</v>
      </c>
      <c r="H15" s="467"/>
      <c r="I15" s="468"/>
      <c r="J15" s="468"/>
    </row>
    <row r="16" spans="1:22" ht="31.35" customHeight="1" thickBot="1">
      <c r="A16" s="469" t="s">
        <v>27</v>
      </c>
      <c r="B16" s="469"/>
      <c r="C16" s="469"/>
      <c r="D16" s="469"/>
      <c r="E16" s="469"/>
      <c r="F16" s="469"/>
      <c r="G16" s="469"/>
      <c r="H16" s="469"/>
      <c r="I16" s="469"/>
      <c r="J16" s="469"/>
      <c r="L16" s="40" t="s">
        <v>63</v>
      </c>
      <c r="M16" s="376" t="s">
        <v>12</v>
      </c>
      <c r="N16" s="376"/>
      <c r="O16" s="376"/>
      <c r="P16" s="41" t="s">
        <v>13</v>
      </c>
      <c r="Q16" s="377" t="s">
        <v>51</v>
      </c>
      <c r="R16" s="378"/>
      <c r="S16" s="379" t="s">
        <v>52</v>
      </c>
      <c r="T16" s="507"/>
      <c r="U16" s="42" t="s">
        <v>54</v>
      </c>
      <c r="V16" s="6"/>
    </row>
    <row r="17" spans="1:22" ht="31.35" customHeight="1" thickBot="1">
      <c r="A17" s="470" t="s">
        <v>64</v>
      </c>
      <c r="B17" s="470"/>
      <c r="C17" s="470"/>
      <c r="D17" s="470"/>
      <c r="E17" s="470"/>
      <c r="F17" s="470"/>
      <c r="G17" s="470"/>
      <c r="H17" s="470"/>
      <c r="I17" s="470"/>
      <c r="J17" s="470"/>
      <c r="L17" s="400">
        <v>1</v>
      </c>
      <c r="M17" s="471" t="s">
        <v>72</v>
      </c>
      <c r="N17" s="472"/>
      <c r="O17" s="473"/>
      <c r="P17" s="36" t="s">
        <v>70</v>
      </c>
      <c r="Q17" s="495"/>
      <c r="R17" s="496"/>
      <c r="S17" s="394"/>
      <c r="T17" s="497"/>
      <c r="U17" s="498" t="s">
        <v>23</v>
      </c>
      <c r="V17" s="6"/>
    </row>
    <row r="18" spans="1:22" ht="31.35" customHeight="1" thickBot="1">
      <c r="A18" s="43" t="s">
        <v>49</v>
      </c>
      <c r="B18" s="478" t="s">
        <v>12</v>
      </c>
      <c r="C18" s="478"/>
      <c r="D18" s="478"/>
      <c r="E18" s="44" t="s">
        <v>13</v>
      </c>
      <c r="F18" s="43" t="s">
        <v>49</v>
      </c>
      <c r="G18" s="478" t="s">
        <v>12</v>
      </c>
      <c r="H18" s="478"/>
      <c r="I18" s="478"/>
      <c r="J18" s="45" t="s">
        <v>13</v>
      </c>
      <c r="L18" s="401"/>
      <c r="M18" s="403" t="s">
        <v>73</v>
      </c>
      <c r="N18" s="404"/>
      <c r="O18" s="405"/>
      <c r="P18" s="35" t="s">
        <v>70</v>
      </c>
      <c r="Q18" s="33" t="s">
        <v>53</v>
      </c>
      <c r="R18" s="500" t="s">
        <v>59</v>
      </c>
      <c r="S18" s="501"/>
      <c r="T18" s="502"/>
      <c r="U18" s="499"/>
    </row>
    <row r="19" spans="1:22" ht="31.35" customHeight="1">
      <c r="A19" s="26">
        <v>1</v>
      </c>
      <c r="B19" s="479" t="s">
        <v>44</v>
      </c>
      <c r="C19" s="479"/>
      <c r="D19" s="479"/>
      <c r="E19" s="19" t="s">
        <v>70</v>
      </c>
      <c r="F19" s="25">
        <v>6</v>
      </c>
      <c r="G19" s="538" t="s">
        <v>57</v>
      </c>
      <c r="H19" s="496"/>
      <c r="I19" s="496"/>
      <c r="J19" s="21" t="s">
        <v>70</v>
      </c>
      <c r="L19" s="400">
        <v>2</v>
      </c>
      <c r="M19" s="471" t="s">
        <v>57</v>
      </c>
      <c r="N19" s="472"/>
      <c r="O19" s="473"/>
      <c r="P19" s="36" t="s">
        <v>70</v>
      </c>
      <c r="Q19" s="495"/>
      <c r="R19" s="496"/>
      <c r="S19" s="394"/>
      <c r="T19" s="497"/>
      <c r="U19" s="498" t="s">
        <v>23</v>
      </c>
    </row>
    <row r="20" spans="1:22" ht="31.35" customHeight="1" thickBot="1">
      <c r="A20" s="27">
        <v>2</v>
      </c>
      <c r="B20" s="552" t="s">
        <v>45</v>
      </c>
      <c r="C20" s="553"/>
      <c r="D20" s="553"/>
      <c r="E20" s="18" t="s">
        <v>70</v>
      </c>
      <c r="F20" s="29">
        <v>7</v>
      </c>
      <c r="G20" s="479" t="s">
        <v>66</v>
      </c>
      <c r="H20" s="537"/>
      <c r="I20" s="537"/>
      <c r="J20" s="22" t="s">
        <v>70</v>
      </c>
      <c r="L20" s="401"/>
      <c r="M20" s="403" t="s">
        <v>74</v>
      </c>
      <c r="N20" s="404"/>
      <c r="O20" s="405"/>
      <c r="P20" s="35" t="s">
        <v>70</v>
      </c>
      <c r="Q20" s="33" t="s">
        <v>53</v>
      </c>
      <c r="R20" s="500" t="s">
        <v>59</v>
      </c>
      <c r="S20" s="501"/>
      <c r="T20" s="502"/>
      <c r="U20" s="499"/>
    </row>
    <row r="21" spans="1:22" ht="31.35" customHeight="1">
      <c r="A21" s="27">
        <v>3</v>
      </c>
      <c r="B21" s="552" t="s">
        <v>61</v>
      </c>
      <c r="C21" s="553"/>
      <c r="D21" s="553"/>
      <c r="E21" s="18" t="s">
        <v>70</v>
      </c>
      <c r="F21" s="29">
        <v>8</v>
      </c>
      <c r="G21" s="552" t="s">
        <v>67</v>
      </c>
      <c r="H21" s="553"/>
      <c r="I21" s="553"/>
      <c r="J21" s="22" t="s">
        <v>70</v>
      </c>
      <c r="L21" s="400">
        <v>3</v>
      </c>
      <c r="M21" s="471"/>
      <c r="N21" s="472"/>
      <c r="O21" s="473"/>
      <c r="P21" s="36" t="s">
        <v>24</v>
      </c>
      <c r="Q21" s="495"/>
      <c r="R21" s="496"/>
      <c r="S21" s="394"/>
      <c r="T21" s="497"/>
      <c r="U21" s="498" t="s">
        <v>23</v>
      </c>
    </row>
    <row r="22" spans="1:22" ht="31.35" customHeight="1" thickBot="1">
      <c r="A22" s="26">
        <v>4</v>
      </c>
      <c r="B22" s="479" t="s">
        <v>46</v>
      </c>
      <c r="C22" s="479"/>
      <c r="D22" s="479"/>
      <c r="E22" s="19" t="s">
        <v>70</v>
      </c>
      <c r="F22" s="25">
        <v>9</v>
      </c>
      <c r="G22" s="479" t="s">
        <v>68</v>
      </c>
      <c r="H22" s="537"/>
      <c r="I22" s="537"/>
      <c r="J22" s="21" t="s">
        <v>70</v>
      </c>
      <c r="L22" s="401"/>
      <c r="M22" s="403"/>
      <c r="N22" s="404"/>
      <c r="O22" s="405"/>
      <c r="P22" s="35" t="s">
        <v>24</v>
      </c>
      <c r="Q22" s="33" t="s">
        <v>53</v>
      </c>
      <c r="R22" s="500" t="s">
        <v>59</v>
      </c>
      <c r="S22" s="501"/>
      <c r="T22" s="502"/>
      <c r="U22" s="499"/>
    </row>
    <row r="23" spans="1:22" ht="31.35" customHeight="1" thickBot="1">
      <c r="A23" s="28">
        <v>5</v>
      </c>
      <c r="B23" s="555" t="s">
        <v>47</v>
      </c>
      <c r="C23" s="556"/>
      <c r="D23" s="556"/>
      <c r="E23" s="20" t="s">
        <v>70</v>
      </c>
      <c r="F23" s="30">
        <v>10</v>
      </c>
      <c r="G23" s="555" t="s">
        <v>69</v>
      </c>
      <c r="H23" s="556"/>
      <c r="I23" s="556"/>
      <c r="J23" s="23" t="s">
        <v>28</v>
      </c>
      <c r="L23" s="400">
        <v>4</v>
      </c>
      <c r="M23" s="471"/>
      <c r="N23" s="472"/>
      <c r="O23" s="473"/>
      <c r="P23" s="36" t="s">
        <v>24</v>
      </c>
      <c r="Q23" s="495"/>
      <c r="R23" s="496"/>
      <c r="S23" s="394"/>
      <c r="T23" s="497"/>
      <c r="U23" s="498" t="s">
        <v>23</v>
      </c>
    </row>
    <row r="24" spans="1:22" ht="31.35" customHeight="1" thickBot="1">
      <c r="L24" s="401"/>
      <c r="M24" s="403"/>
      <c r="N24" s="404"/>
      <c r="O24" s="405"/>
      <c r="P24" s="34" t="s">
        <v>24</v>
      </c>
      <c r="Q24" s="32" t="s">
        <v>53</v>
      </c>
      <c r="R24" s="500" t="s">
        <v>59</v>
      </c>
      <c r="S24" s="501"/>
      <c r="T24" s="502"/>
      <c r="U24" s="499"/>
    </row>
    <row r="25" spans="1:22" ht="31.35" customHeight="1" thickBot="1">
      <c r="A25" s="491" t="s">
        <v>48</v>
      </c>
      <c r="B25" s="491"/>
      <c r="C25" s="491"/>
      <c r="D25" s="491"/>
      <c r="E25" s="491"/>
      <c r="F25" s="491"/>
      <c r="G25" s="491"/>
      <c r="H25" s="491"/>
      <c r="I25" s="491"/>
      <c r="J25" s="491"/>
    </row>
    <row r="26" spans="1:22" ht="21.6" customHeight="1">
      <c r="A26" s="1" t="s">
        <v>14</v>
      </c>
      <c r="B26" s="1"/>
      <c r="C26" s="1"/>
      <c r="D26" s="1"/>
      <c r="E26" s="1"/>
      <c r="L26" s="485" t="s">
        <v>77</v>
      </c>
      <c r="M26" s="486"/>
      <c r="N26" s="486"/>
      <c r="O26" s="486"/>
      <c r="P26" s="486"/>
      <c r="Q26" s="486"/>
      <c r="R26" s="486"/>
      <c r="S26" s="486"/>
      <c r="T26" s="486"/>
      <c r="U26" s="487"/>
    </row>
    <row r="27" spans="1:22" ht="19.350000000000001" customHeight="1">
      <c r="A27" s="3" t="s">
        <v>81</v>
      </c>
      <c r="B27" s="1"/>
      <c r="C27" s="1"/>
      <c r="D27" s="1"/>
      <c r="E27" s="1"/>
      <c r="L27" s="493" t="s">
        <v>78</v>
      </c>
      <c r="M27" s="482"/>
      <c r="N27" s="482"/>
      <c r="O27" s="482"/>
      <c r="P27" s="482"/>
      <c r="Q27" s="482"/>
      <c r="R27" s="482"/>
      <c r="S27" s="482"/>
      <c r="T27" s="482"/>
      <c r="U27" s="494"/>
    </row>
    <row r="28" spans="1:22" ht="21.6" customHeight="1" thickBot="1">
      <c r="A28" s="1"/>
      <c r="B28" s="1"/>
      <c r="C28" s="1"/>
      <c r="D28" s="1"/>
      <c r="E28" s="551" t="s">
        <v>76</v>
      </c>
      <c r="F28" s="551"/>
      <c r="G28" s="551"/>
      <c r="H28" s="551"/>
      <c r="I28" s="551"/>
      <c r="J28" s="551"/>
      <c r="L28" s="37" t="s">
        <v>79</v>
      </c>
      <c r="M28" s="38"/>
      <c r="N28" s="38"/>
      <c r="O28" s="38"/>
      <c r="P28" s="38"/>
      <c r="Q28" s="38"/>
      <c r="R28" s="38"/>
      <c r="S28" s="38"/>
      <c r="T28" s="38"/>
      <c r="U28" s="39"/>
    </row>
    <row r="29" spans="1:22" ht="19.350000000000001" customHeight="1" thickBot="1">
      <c r="A29" s="1" t="s">
        <v>15</v>
      </c>
      <c r="B29" s="1"/>
      <c r="C29" s="1"/>
      <c r="D29" s="1"/>
      <c r="E29" s="1"/>
      <c r="L29" s="488" t="s">
        <v>80</v>
      </c>
      <c r="M29" s="489"/>
      <c r="N29" s="489"/>
      <c r="O29" s="489"/>
      <c r="P29" s="489"/>
      <c r="Q29" s="489"/>
      <c r="R29" s="489"/>
      <c r="S29" s="489"/>
      <c r="T29" s="489"/>
      <c r="U29" s="490"/>
    </row>
    <row r="30" spans="1:22" ht="21.6" customHeight="1">
      <c r="L30" s="24"/>
      <c r="M30" s="24"/>
      <c r="N30" s="24"/>
      <c r="O30" s="24"/>
      <c r="P30" s="24"/>
      <c r="Q30" s="24"/>
      <c r="R30" s="24"/>
      <c r="S30" s="24"/>
      <c r="T30" s="24"/>
      <c r="U30" s="24"/>
    </row>
    <row r="31" spans="1:22" ht="19.350000000000001" customHeight="1"/>
    <row r="32" spans="1:22" ht="21.6" customHeight="1"/>
    <row r="33" spans="7:7" ht="19.350000000000001" customHeight="1"/>
    <row r="34" spans="7:7" ht="5.25" customHeight="1"/>
    <row r="35" spans="7:7" ht="15" customHeight="1"/>
    <row r="36" spans="7:7" ht="15" customHeight="1"/>
    <row r="37" spans="7:7" ht="5.0999999999999996" customHeight="1"/>
    <row r="38" spans="7:7" ht="16.5" customHeight="1"/>
    <row r="39" spans="7:7" ht="16.5" customHeight="1"/>
    <row r="40" spans="7:7" ht="16.5" customHeight="1"/>
    <row r="41" spans="7:7" ht="22.5" customHeight="1"/>
    <row r="42" spans="7:7" ht="19.5" customHeight="1"/>
    <row r="43" spans="7:7" ht="15.75" customHeight="1"/>
    <row r="44" spans="7:7" ht="18" customHeight="1"/>
    <row r="48" spans="7:7">
      <c r="G48" s="2"/>
    </row>
  </sheetData>
  <sheetProtection sheet="1" objects="1" scenarios="1"/>
  <mergeCells count="126">
    <mergeCell ref="S17:T17"/>
    <mergeCell ref="M17:O17"/>
    <mergeCell ref="M18:O18"/>
    <mergeCell ref="M19:O19"/>
    <mergeCell ref="B22:D22"/>
    <mergeCell ref="G22:I22"/>
    <mergeCell ref="B23:D23"/>
    <mergeCell ref="A17:J17"/>
    <mergeCell ref="A25:J25"/>
    <mergeCell ref="E28:J28"/>
    <mergeCell ref="L13:L14"/>
    <mergeCell ref="M13:O14"/>
    <mergeCell ref="P13:P14"/>
    <mergeCell ref="Q13:R13"/>
    <mergeCell ref="B21:D21"/>
    <mergeCell ref="G21:I21"/>
    <mergeCell ref="B20:D20"/>
    <mergeCell ref="C15:F15"/>
    <mergeCell ref="M20:O20"/>
    <mergeCell ref="L17:L18"/>
    <mergeCell ref="Q17:R17"/>
    <mergeCell ref="G23:I23"/>
    <mergeCell ref="R12:T12"/>
    <mergeCell ref="L9:L10"/>
    <mergeCell ref="M9:O10"/>
    <mergeCell ref="P9:P10"/>
    <mergeCell ref="Q9:R9"/>
    <mergeCell ref="S9:T9"/>
    <mergeCell ref="U9:U10"/>
    <mergeCell ref="R10:T10"/>
    <mergeCell ref="S13:T13"/>
    <mergeCell ref="U13:U14"/>
    <mergeCell ref="R14:T14"/>
    <mergeCell ref="U17:U18"/>
    <mergeCell ref="R18:T18"/>
    <mergeCell ref="L19:L20"/>
    <mergeCell ref="L5:L6"/>
    <mergeCell ref="G15:J15"/>
    <mergeCell ref="G20:I20"/>
    <mergeCell ref="A16:J16"/>
    <mergeCell ref="B18:D18"/>
    <mergeCell ref="G18:I18"/>
    <mergeCell ref="B19:D19"/>
    <mergeCell ref="G19:I19"/>
    <mergeCell ref="H11:J11"/>
    <mergeCell ref="C12:J12"/>
    <mergeCell ref="A13:A15"/>
    <mergeCell ref="C13:F13"/>
    <mergeCell ref="G13:G14"/>
    <mergeCell ref="H13:H14"/>
    <mergeCell ref="I13:I14"/>
    <mergeCell ref="J13:J14"/>
    <mergeCell ref="C14:F14"/>
    <mergeCell ref="L7:L8"/>
    <mergeCell ref="M7:O8"/>
    <mergeCell ref="P7:P8"/>
    <mergeCell ref="Q7:R7"/>
    <mergeCell ref="H9:H10"/>
    <mergeCell ref="I9:I10"/>
    <mergeCell ref="J9:J10"/>
    <mergeCell ref="C10:F10"/>
    <mergeCell ref="C11:F11"/>
    <mergeCell ref="M3:U3"/>
    <mergeCell ref="M4:O4"/>
    <mergeCell ref="Q4:R4"/>
    <mergeCell ref="S4:T4"/>
    <mergeCell ref="S7:T7"/>
    <mergeCell ref="U7:U8"/>
    <mergeCell ref="R8:T8"/>
    <mergeCell ref="M5:O6"/>
    <mergeCell ref="P5:P6"/>
    <mergeCell ref="Q5:R5"/>
    <mergeCell ref="S5:T5"/>
    <mergeCell ref="U5:U6"/>
    <mergeCell ref="R6:T6"/>
    <mergeCell ref="L11:L12"/>
    <mergeCell ref="M11:O12"/>
    <mergeCell ref="P11:P12"/>
    <mergeCell ref="Q11:R11"/>
    <mergeCell ref="S11:T11"/>
    <mergeCell ref="U11:U12"/>
    <mergeCell ref="L1:U1"/>
    <mergeCell ref="A1:J1"/>
    <mergeCell ref="B3:D3"/>
    <mergeCell ref="E3:F3"/>
    <mergeCell ref="G3:J3"/>
    <mergeCell ref="B4:F4"/>
    <mergeCell ref="M16:O16"/>
    <mergeCell ref="Q16:R16"/>
    <mergeCell ref="S16:T16"/>
    <mergeCell ref="G4:G5"/>
    <mergeCell ref="H4:J5"/>
    <mergeCell ref="B5:F5"/>
    <mergeCell ref="B6:F6"/>
    <mergeCell ref="H6:J6"/>
    <mergeCell ref="B7:C7"/>
    <mergeCell ref="D7:D8"/>
    <mergeCell ref="E7:F7"/>
    <mergeCell ref="H7:J7"/>
    <mergeCell ref="B8:C8"/>
    <mergeCell ref="E8:F8"/>
    <mergeCell ref="H8:J8"/>
    <mergeCell ref="A9:A12"/>
    <mergeCell ref="C9:F9"/>
    <mergeCell ref="G9:G10"/>
    <mergeCell ref="L29:U29"/>
    <mergeCell ref="L27:U27"/>
    <mergeCell ref="L26:U26"/>
    <mergeCell ref="Q19:R19"/>
    <mergeCell ref="S19:T19"/>
    <mergeCell ref="U19:U20"/>
    <mergeCell ref="R20:T20"/>
    <mergeCell ref="L21:L22"/>
    <mergeCell ref="Q21:R21"/>
    <mergeCell ref="S21:T21"/>
    <mergeCell ref="R22:T22"/>
    <mergeCell ref="L23:L24"/>
    <mergeCell ref="Q23:R23"/>
    <mergeCell ref="S23:T23"/>
    <mergeCell ref="M21:O21"/>
    <mergeCell ref="M22:O22"/>
    <mergeCell ref="U23:U24"/>
    <mergeCell ref="R24:T24"/>
    <mergeCell ref="M23:O23"/>
    <mergeCell ref="M24:O24"/>
    <mergeCell ref="U21:U22"/>
  </mergeCells>
  <phoneticPr fontId="2"/>
  <pageMargins left="0.59055118110236227" right="0.39370078740157483" top="0.59055118110236227" bottom="0.39370078740157483" header="0.51181102362204722" footer="0.51181102362204722"/>
  <pageSetup paperSize="9" scale="65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入力フォーム</vt:lpstr>
      <vt:lpstr>申し込み用紙</vt:lpstr>
      <vt:lpstr>申込書サンプル</vt:lpstr>
      <vt:lpstr>申し込み用紙!Print_Area</vt:lpstr>
      <vt:lpstr>申込書サンプル!Print_Area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tuutairen-01</dc:creator>
  <cp:lastModifiedBy>Daiki Konishi</cp:lastModifiedBy>
  <cp:lastPrinted>2023-05-08T06:25:57Z</cp:lastPrinted>
  <dcterms:created xsi:type="dcterms:W3CDTF">2011-05-23T06:39:51Z</dcterms:created>
  <dcterms:modified xsi:type="dcterms:W3CDTF">2025-05-05T05:55:13Z</dcterms:modified>
</cp:coreProperties>
</file>